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BR\PNX Metals\"/>
    </mc:Choice>
  </mc:AlternateContent>
  <bookViews>
    <workbookView xWindow="0" yWindow="0" windowWidth="25200" windowHeight="1227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1" i="1" l="1"/>
  <c r="AV800" i="1"/>
  <c r="AT800" i="1"/>
  <c r="AS800" i="1"/>
  <c r="AR800" i="1"/>
  <c r="AQ800" i="1"/>
  <c r="AP800" i="1"/>
  <c r="E800" i="1"/>
  <c r="AT799" i="1"/>
  <c r="AS799" i="1"/>
  <c r="AR799" i="1"/>
  <c r="AQ799" i="1"/>
  <c r="AP799" i="1"/>
  <c r="AU799" i="1" s="1"/>
  <c r="E799" i="1"/>
  <c r="AV798" i="1"/>
  <c r="AT798" i="1"/>
  <c r="AS798" i="1"/>
  <c r="AR798" i="1"/>
  <c r="AQ798" i="1"/>
  <c r="AP798" i="1"/>
  <c r="E798" i="1"/>
  <c r="AT797" i="1"/>
  <c r="AS797" i="1"/>
  <c r="AR797" i="1"/>
  <c r="AQ797" i="1"/>
  <c r="AP797" i="1"/>
  <c r="AU797" i="1" s="1"/>
  <c r="E797" i="1"/>
  <c r="AV796" i="1"/>
  <c r="AT796" i="1"/>
  <c r="AS796" i="1"/>
  <c r="AR796" i="1"/>
  <c r="AQ796" i="1"/>
  <c r="AP796" i="1"/>
  <c r="E796" i="1"/>
  <c r="AT795" i="1"/>
  <c r="AS795" i="1"/>
  <c r="AR795" i="1"/>
  <c r="AQ795" i="1"/>
  <c r="AP795" i="1"/>
  <c r="AU795" i="1" s="1"/>
  <c r="E795" i="1"/>
  <c r="AV794" i="1"/>
  <c r="AT794" i="1"/>
  <c r="AS794" i="1"/>
  <c r="AR794" i="1"/>
  <c r="AQ794" i="1"/>
  <c r="AP794" i="1"/>
  <c r="E794" i="1"/>
  <c r="AT793" i="1"/>
  <c r="AS793" i="1"/>
  <c r="AR793" i="1"/>
  <c r="AQ793" i="1"/>
  <c r="AP793" i="1"/>
  <c r="AU793" i="1" s="1"/>
  <c r="AO793" i="1"/>
  <c r="E793" i="1"/>
  <c r="AX792" i="1"/>
  <c r="AW792" i="1"/>
  <c r="AT792" i="1"/>
  <c r="AS792" i="1"/>
  <c r="AR792" i="1"/>
  <c r="AV792" i="1" s="1"/>
  <c r="AQ792" i="1"/>
  <c r="AP792" i="1"/>
  <c r="AU792" i="1" s="1"/>
  <c r="AO792" i="1"/>
  <c r="O792" i="1"/>
  <c r="E792" i="1"/>
  <c r="AX791" i="1"/>
  <c r="AT791" i="1"/>
  <c r="AS791" i="1"/>
  <c r="AR791" i="1"/>
  <c r="AQ791" i="1"/>
  <c r="AP791" i="1"/>
  <c r="AU791" i="1" s="1"/>
  <c r="AO791" i="1"/>
  <c r="O791" i="1"/>
  <c r="E791" i="1"/>
  <c r="AX790" i="1"/>
  <c r="AW790" i="1"/>
  <c r="AT790" i="1"/>
  <c r="AS790" i="1"/>
  <c r="AR790" i="1"/>
  <c r="AV790" i="1" s="1"/>
  <c r="AQ790" i="1"/>
  <c r="AP790" i="1"/>
  <c r="AU790" i="1" s="1"/>
  <c r="AO790" i="1"/>
  <c r="O790" i="1"/>
  <c r="E790" i="1"/>
  <c r="AX789" i="1"/>
  <c r="AT789" i="1"/>
  <c r="AS789" i="1"/>
  <c r="AR789" i="1"/>
  <c r="AQ789" i="1"/>
  <c r="AP789" i="1"/>
  <c r="AU789" i="1" s="1"/>
  <c r="AO789" i="1"/>
  <c r="O789" i="1"/>
  <c r="E789" i="1"/>
  <c r="AX788" i="1"/>
  <c r="AW788" i="1"/>
  <c r="AT788" i="1"/>
  <c r="AS788" i="1"/>
  <c r="AR788" i="1"/>
  <c r="AV788" i="1" s="1"/>
  <c r="AQ788" i="1"/>
  <c r="AP788" i="1"/>
  <c r="AU788" i="1" s="1"/>
  <c r="AO788" i="1"/>
  <c r="O788" i="1"/>
  <c r="E788" i="1"/>
  <c r="AX787" i="1"/>
  <c r="AT787" i="1"/>
  <c r="AS787" i="1"/>
  <c r="AR787" i="1"/>
  <c r="AQ787" i="1"/>
  <c r="AP787" i="1"/>
  <c r="AU787" i="1" s="1"/>
  <c r="AO787" i="1"/>
  <c r="O787" i="1"/>
  <c r="E787" i="1"/>
  <c r="AX786" i="1"/>
  <c r="AW786" i="1"/>
  <c r="AT786" i="1"/>
  <c r="AS786" i="1"/>
  <c r="AR786" i="1"/>
  <c r="AV786" i="1" s="1"/>
  <c r="AQ786" i="1"/>
  <c r="AP786" i="1"/>
  <c r="AU786" i="1" s="1"/>
  <c r="AO786" i="1"/>
  <c r="O786" i="1"/>
  <c r="E786" i="1"/>
  <c r="AX785" i="1"/>
  <c r="AT785" i="1"/>
  <c r="AS785" i="1"/>
  <c r="AR785" i="1"/>
  <c r="AQ785" i="1"/>
  <c r="AP785" i="1"/>
  <c r="AU785" i="1" s="1"/>
  <c r="AO785" i="1"/>
  <c r="E785" i="1"/>
  <c r="E784" i="1"/>
  <c r="AX783" i="1"/>
  <c r="AW783" i="1"/>
  <c r="AT783" i="1"/>
  <c r="AS783" i="1"/>
  <c r="AR783" i="1"/>
  <c r="AV783" i="1" s="1"/>
  <c r="AQ783" i="1"/>
  <c r="AP783" i="1"/>
  <c r="AU783" i="1" s="1"/>
  <c r="AO783" i="1"/>
  <c r="E783" i="1"/>
  <c r="AW782" i="1"/>
  <c r="AT782" i="1"/>
  <c r="AS782" i="1"/>
  <c r="AR782" i="1"/>
  <c r="AQ782" i="1"/>
  <c r="AP782" i="1"/>
  <c r="AO782" i="1"/>
  <c r="E782" i="1"/>
  <c r="AT781" i="1"/>
  <c r="AS781" i="1"/>
  <c r="AR781" i="1"/>
  <c r="AU781" i="1" s="1"/>
  <c r="AQ781" i="1"/>
  <c r="AP781" i="1"/>
  <c r="AO781" i="1"/>
  <c r="E781" i="1"/>
  <c r="AX780" i="1"/>
  <c r="AT780" i="1"/>
  <c r="AS780" i="1"/>
  <c r="AR780" i="1"/>
  <c r="AQ780" i="1"/>
  <c r="AP780" i="1"/>
  <c r="AU780" i="1" s="1"/>
  <c r="AO780" i="1"/>
  <c r="E780" i="1"/>
  <c r="AX779" i="1"/>
  <c r="AW779" i="1"/>
  <c r="AT779" i="1"/>
  <c r="AS779" i="1"/>
  <c r="AR779" i="1"/>
  <c r="AV779" i="1" s="1"/>
  <c r="AQ779" i="1"/>
  <c r="AP779" i="1"/>
  <c r="AU779" i="1" s="1"/>
  <c r="AO779" i="1"/>
  <c r="E779" i="1"/>
  <c r="AW778" i="1"/>
  <c r="AT778" i="1"/>
  <c r="AS778" i="1"/>
  <c r="AR778" i="1"/>
  <c r="AQ778" i="1"/>
  <c r="AP778" i="1"/>
  <c r="AO778" i="1"/>
  <c r="E778" i="1"/>
  <c r="AT777" i="1"/>
  <c r="AS777" i="1"/>
  <c r="AR777" i="1"/>
  <c r="AU777" i="1" s="1"/>
  <c r="AQ777" i="1"/>
  <c r="AP777" i="1"/>
  <c r="AO777" i="1"/>
  <c r="E777" i="1"/>
  <c r="AX776" i="1"/>
  <c r="AT776" i="1"/>
  <c r="AS776" i="1"/>
  <c r="AR776" i="1"/>
  <c r="AQ776" i="1"/>
  <c r="AP776" i="1"/>
  <c r="AU776" i="1" s="1"/>
  <c r="AO776" i="1"/>
  <c r="E776" i="1"/>
  <c r="AX775" i="1"/>
  <c r="AW775" i="1"/>
  <c r="AT775" i="1"/>
  <c r="AS775" i="1"/>
  <c r="AR775" i="1"/>
  <c r="AV775" i="1" s="1"/>
  <c r="AQ775" i="1"/>
  <c r="AP775" i="1"/>
  <c r="AU775" i="1" s="1"/>
  <c r="AO775" i="1"/>
  <c r="E775" i="1"/>
  <c r="AW774" i="1"/>
  <c r="AT774" i="1"/>
  <c r="AS774" i="1"/>
  <c r="AR774" i="1"/>
  <c r="AQ774" i="1"/>
  <c r="AP774" i="1"/>
  <c r="AO774" i="1"/>
  <c r="E774" i="1"/>
  <c r="AT773" i="1"/>
  <c r="AS773" i="1"/>
  <c r="AR773" i="1"/>
  <c r="AU773" i="1" s="1"/>
  <c r="AQ773" i="1"/>
  <c r="AP773" i="1"/>
  <c r="AO773" i="1"/>
  <c r="E773" i="1"/>
  <c r="AT772" i="1"/>
  <c r="AS772" i="1"/>
  <c r="AR772" i="1"/>
  <c r="AQ772" i="1"/>
  <c r="AP772" i="1"/>
  <c r="AU772" i="1" s="1"/>
  <c r="AO772" i="1"/>
  <c r="E772" i="1"/>
  <c r="AX771" i="1"/>
  <c r="AW771" i="1"/>
  <c r="AT771" i="1"/>
  <c r="AS771" i="1"/>
  <c r="AR771" i="1"/>
  <c r="AV771" i="1" s="1"/>
  <c r="AQ771" i="1"/>
  <c r="AP771" i="1"/>
  <c r="AU771" i="1" s="1"/>
  <c r="AO771" i="1"/>
  <c r="E771" i="1"/>
  <c r="AW770" i="1"/>
  <c r="AT770" i="1"/>
  <c r="AS770" i="1"/>
  <c r="AR770" i="1"/>
  <c r="AQ770" i="1"/>
  <c r="AP770" i="1"/>
  <c r="AO770" i="1"/>
  <c r="E770" i="1"/>
  <c r="AT769" i="1"/>
  <c r="AS769" i="1"/>
  <c r="AR769" i="1"/>
  <c r="AU769" i="1" s="1"/>
  <c r="AQ769" i="1"/>
  <c r="AP769" i="1"/>
  <c r="AO769" i="1"/>
  <c r="E769" i="1"/>
  <c r="AT768" i="1"/>
  <c r="AS768" i="1"/>
  <c r="AR768" i="1"/>
  <c r="AQ768" i="1"/>
  <c r="AP768" i="1"/>
  <c r="AU768" i="1" s="1"/>
  <c r="AO768" i="1"/>
  <c r="E768" i="1"/>
  <c r="AX767" i="1"/>
  <c r="AW767" i="1"/>
  <c r="AT767" i="1"/>
  <c r="AS767" i="1"/>
  <c r="AR767" i="1"/>
  <c r="AV767" i="1" s="1"/>
  <c r="AQ767" i="1"/>
  <c r="AP767" i="1"/>
  <c r="AU767" i="1" s="1"/>
  <c r="AO767" i="1"/>
  <c r="E767" i="1"/>
  <c r="AW766" i="1"/>
  <c r="AT766" i="1"/>
  <c r="AS766" i="1"/>
  <c r="AR766" i="1"/>
  <c r="AQ766" i="1"/>
  <c r="AP766" i="1"/>
  <c r="AO766" i="1"/>
  <c r="E766" i="1"/>
  <c r="AT765" i="1"/>
  <c r="AS765" i="1"/>
  <c r="AR765" i="1"/>
  <c r="AU765" i="1" s="1"/>
  <c r="AQ765" i="1"/>
  <c r="AP765" i="1"/>
  <c r="AO765" i="1"/>
  <c r="E765" i="1"/>
  <c r="AT764" i="1"/>
  <c r="AS764" i="1"/>
  <c r="AR764" i="1"/>
  <c r="AQ764" i="1"/>
  <c r="AP764" i="1"/>
  <c r="AU764" i="1" s="1"/>
  <c r="AO764" i="1"/>
  <c r="E764" i="1"/>
  <c r="AX763" i="1"/>
  <c r="AW763" i="1"/>
  <c r="AT763" i="1"/>
  <c r="AS763" i="1"/>
  <c r="AR763" i="1"/>
  <c r="AV763" i="1" s="1"/>
  <c r="AQ763" i="1"/>
  <c r="AP763" i="1"/>
  <c r="AU763" i="1" s="1"/>
  <c r="AO763" i="1"/>
  <c r="E763" i="1"/>
  <c r="AT762" i="1"/>
  <c r="AS762" i="1"/>
  <c r="AR762" i="1"/>
  <c r="AQ762" i="1"/>
  <c r="AP762" i="1"/>
  <c r="AO762" i="1"/>
  <c r="E762" i="1"/>
  <c r="AT761" i="1"/>
  <c r="AS761" i="1"/>
  <c r="AR761" i="1"/>
  <c r="AU761" i="1" s="1"/>
  <c r="AQ761" i="1"/>
  <c r="AP761" i="1"/>
  <c r="AO761" i="1"/>
  <c r="E761" i="1"/>
  <c r="AT760" i="1"/>
  <c r="AS760" i="1"/>
  <c r="AR760" i="1"/>
  <c r="AQ760" i="1"/>
  <c r="AP760" i="1"/>
  <c r="AU760" i="1" s="1"/>
  <c r="AO760" i="1"/>
  <c r="E760" i="1"/>
  <c r="AX759" i="1"/>
  <c r="AW759" i="1"/>
  <c r="AT759" i="1"/>
  <c r="AS759" i="1"/>
  <c r="AR759" i="1"/>
  <c r="AV759" i="1" s="1"/>
  <c r="AQ759" i="1"/>
  <c r="AP759" i="1"/>
  <c r="AU759" i="1" s="1"/>
  <c r="AO759" i="1"/>
  <c r="E759" i="1"/>
  <c r="AW758" i="1"/>
  <c r="AT758" i="1"/>
  <c r="AS758" i="1"/>
  <c r="AR758" i="1"/>
  <c r="AQ758" i="1"/>
  <c r="AP758" i="1"/>
  <c r="AO758" i="1"/>
  <c r="E758" i="1"/>
  <c r="AT757" i="1"/>
  <c r="AS757" i="1"/>
  <c r="AR757" i="1"/>
  <c r="AU757" i="1" s="1"/>
  <c r="AQ757" i="1"/>
  <c r="AP757" i="1"/>
  <c r="AO757" i="1"/>
  <c r="E757" i="1"/>
  <c r="AT756" i="1"/>
  <c r="AS756" i="1"/>
  <c r="AR756" i="1"/>
  <c r="AQ756" i="1"/>
  <c r="AP756" i="1"/>
  <c r="AU756" i="1" s="1"/>
  <c r="AO756" i="1"/>
  <c r="E756" i="1"/>
  <c r="AX755" i="1"/>
  <c r="AW755" i="1"/>
  <c r="AT755" i="1"/>
  <c r="AS755" i="1"/>
  <c r="AR755" i="1"/>
  <c r="AV755" i="1" s="1"/>
  <c r="AQ755" i="1"/>
  <c r="AP755" i="1"/>
  <c r="AU755" i="1" s="1"/>
  <c r="AO755" i="1"/>
  <c r="E755" i="1"/>
  <c r="AW754" i="1"/>
  <c r="AT754" i="1"/>
  <c r="AS754" i="1"/>
  <c r="AR754" i="1"/>
  <c r="AQ754" i="1"/>
  <c r="AP754" i="1"/>
  <c r="AO754" i="1"/>
  <c r="E754" i="1"/>
  <c r="AT753" i="1"/>
  <c r="AS753" i="1"/>
  <c r="AR753" i="1"/>
  <c r="AU753" i="1" s="1"/>
  <c r="AQ753" i="1"/>
  <c r="AP753" i="1"/>
  <c r="AO753" i="1"/>
  <c r="E753" i="1"/>
  <c r="AT752" i="1"/>
  <c r="AS752" i="1"/>
  <c r="AR752" i="1"/>
  <c r="AQ752" i="1"/>
  <c r="AP752" i="1"/>
  <c r="AU752" i="1" s="1"/>
  <c r="AO752" i="1"/>
  <c r="E752" i="1"/>
  <c r="AX751" i="1"/>
  <c r="AW751" i="1"/>
  <c r="AT751" i="1"/>
  <c r="AS751" i="1"/>
  <c r="AR751" i="1"/>
  <c r="AV751" i="1" s="1"/>
  <c r="AQ751" i="1"/>
  <c r="AP751" i="1"/>
  <c r="AU751" i="1" s="1"/>
  <c r="AO751" i="1"/>
  <c r="E751" i="1"/>
  <c r="AW750" i="1"/>
  <c r="AT750" i="1"/>
  <c r="AS750" i="1"/>
  <c r="AR750" i="1"/>
  <c r="AQ750" i="1"/>
  <c r="AP750" i="1"/>
  <c r="AO750" i="1"/>
  <c r="E750" i="1"/>
  <c r="AT749" i="1"/>
  <c r="AS749" i="1"/>
  <c r="AR749" i="1"/>
  <c r="AU749" i="1" s="1"/>
  <c r="AQ749" i="1"/>
  <c r="AP749" i="1"/>
  <c r="AO749" i="1"/>
  <c r="E749" i="1"/>
  <c r="AT748" i="1"/>
  <c r="AS748" i="1"/>
  <c r="AR748" i="1"/>
  <c r="AQ748" i="1"/>
  <c r="AP748" i="1"/>
  <c r="AU748" i="1" s="1"/>
  <c r="AO748" i="1"/>
  <c r="E748" i="1"/>
  <c r="AX747" i="1"/>
  <c r="AW747" i="1"/>
  <c r="AT747" i="1"/>
  <c r="AS747" i="1"/>
  <c r="AR747" i="1"/>
  <c r="AV747" i="1" s="1"/>
  <c r="AQ747" i="1"/>
  <c r="AP747" i="1"/>
  <c r="AU747" i="1" s="1"/>
  <c r="AO747" i="1"/>
  <c r="E747" i="1"/>
  <c r="AT746" i="1"/>
  <c r="AS746" i="1"/>
  <c r="AR746" i="1"/>
  <c r="AQ746" i="1"/>
  <c r="AP746" i="1"/>
  <c r="AO746" i="1"/>
  <c r="E746" i="1"/>
  <c r="AT745" i="1"/>
  <c r="AS745" i="1"/>
  <c r="AR745" i="1"/>
  <c r="AU745" i="1" s="1"/>
  <c r="AQ745" i="1"/>
  <c r="AP745" i="1"/>
  <c r="AO745" i="1"/>
  <c r="E745" i="1"/>
  <c r="AT744" i="1"/>
  <c r="AS744" i="1"/>
  <c r="AR744" i="1"/>
  <c r="AQ744" i="1"/>
  <c r="AU744" i="1" s="1"/>
  <c r="AP744" i="1"/>
  <c r="AO744" i="1"/>
  <c r="E744" i="1"/>
  <c r="AX743" i="1"/>
  <c r="AW743" i="1"/>
  <c r="AT743" i="1"/>
  <c r="AS743" i="1"/>
  <c r="AR743" i="1"/>
  <c r="AV743" i="1" s="1"/>
  <c r="AQ743" i="1"/>
  <c r="AP743" i="1"/>
  <c r="AU743" i="1" s="1"/>
  <c r="AO743" i="1"/>
  <c r="E743" i="1"/>
  <c r="AT742" i="1"/>
  <c r="AS742" i="1"/>
  <c r="AR742" i="1"/>
  <c r="AQ742" i="1"/>
  <c r="AP742" i="1"/>
  <c r="AO742" i="1"/>
  <c r="E742" i="1"/>
  <c r="AT741" i="1"/>
  <c r="AS741" i="1"/>
  <c r="AR741" i="1"/>
  <c r="AU741" i="1" s="1"/>
  <c r="AQ741" i="1"/>
  <c r="AP741" i="1"/>
  <c r="AO741" i="1"/>
  <c r="E741" i="1"/>
  <c r="AT740" i="1"/>
  <c r="AS740" i="1"/>
  <c r="AR740" i="1"/>
  <c r="AQ740" i="1"/>
  <c r="AU740" i="1" s="1"/>
  <c r="AP740" i="1"/>
  <c r="AO740" i="1"/>
  <c r="E740" i="1"/>
  <c r="AX739" i="1"/>
  <c r="AW739" i="1"/>
  <c r="AT739" i="1"/>
  <c r="AS739" i="1"/>
  <c r="AR739" i="1"/>
  <c r="AV739" i="1" s="1"/>
  <c r="AQ739" i="1"/>
  <c r="AP739" i="1"/>
  <c r="AU739" i="1" s="1"/>
  <c r="AO739" i="1"/>
  <c r="E739" i="1"/>
  <c r="AT738" i="1"/>
  <c r="AS738" i="1"/>
  <c r="AX738" i="1" s="1"/>
  <c r="AR738" i="1"/>
  <c r="AV738" i="1" s="1"/>
  <c r="AQ738" i="1"/>
  <c r="AP738" i="1"/>
  <c r="AO738" i="1"/>
  <c r="E738" i="1"/>
  <c r="AT737" i="1"/>
  <c r="AS737" i="1"/>
  <c r="AR737" i="1"/>
  <c r="AU737" i="1" s="1"/>
  <c r="AQ737" i="1"/>
  <c r="AP737" i="1"/>
  <c r="AO737" i="1"/>
  <c r="E737" i="1"/>
  <c r="AT736" i="1"/>
  <c r="AX736" i="1" s="1"/>
  <c r="AS736" i="1"/>
  <c r="AR736" i="1"/>
  <c r="AQ736" i="1"/>
  <c r="AP736" i="1"/>
  <c r="AO736" i="1"/>
  <c r="E736" i="1"/>
  <c r="AT735" i="1"/>
  <c r="AS735" i="1"/>
  <c r="AR735" i="1"/>
  <c r="AQ735" i="1"/>
  <c r="AW735" i="1" s="1"/>
  <c r="AP735" i="1"/>
  <c r="AO735" i="1"/>
  <c r="E735" i="1"/>
  <c r="AT734" i="1"/>
  <c r="AS734" i="1"/>
  <c r="AR734" i="1"/>
  <c r="AQ734" i="1"/>
  <c r="AP734" i="1"/>
  <c r="AO734" i="1"/>
  <c r="E734" i="1"/>
  <c r="AT733" i="1"/>
  <c r="AS733" i="1"/>
  <c r="AR733" i="1"/>
  <c r="AQ733" i="1"/>
  <c r="AU733" i="1" s="1"/>
  <c r="AP733" i="1"/>
  <c r="AO733" i="1"/>
  <c r="E733" i="1"/>
  <c r="AX732" i="1"/>
  <c r="AT732" i="1"/>
  <c r="AS732" i="1"/>
  <c r="AR732" i="1"/>
  <c r="AU732" i="1" s="1"/>
  <c r="AQ732" i="1"/>
  <c r="AP732" i="1"/>
  <c r="AO732" i="1"/>
  <c r="E732" i="1"/>
  <c r="AW731" i="1"/>
  <c r="AT731" i="1"/>
  <c r="AS731" i="1"/>
  <c r="AX731" i="1" s="1"/>
  <c r="AR731" i="1"/>
  <c r="AV731" i="1" s="1"/>
  <c r="AQ731" i="1"/>
  <c r="AU731" i="1" s="1"/>
  <c r="AP731" i="1"/>
  <c r="AO731" i="1"/>
  <c r="E731" i="1"/>
  <c r="AT730" i="1"/>
  <c r="AS730" i="1"/>
  <c r="AX730" i="1" s="1"/>
  <c r="AR730" i="1"/>
  <c r="AV730" i="1" s="1"/>
  <c r="AQ730" i="1"/>
  <c r="AP730" i="1"/>
  <c r="AO730" i="1"/>
  <c r="E730" i="1"/>
  <c r="AT729" i="1"/>
  <c r="AS729" i="1"/>
  <c r="AR729" i="1"/>
  <c r="AU729" i="1" s="1"/>
  <c r="AQ729" i="1"/>
  <c r="AP729" i="1"/>
  <c r="AO729" i="1"/>
  <c r="E729" i="1"/>
  <c r="AT728" i="1"/>
  <c r="AX728" i="1" s="1"/>
  <c r="AS728" i="1"/>
  <c r="AR728" i="1"/>
  <c r="AQ728" i="1"/>
  <c r="AP728" i="1"/>
  <c r="AO728" i="1"/>
  <c r="E728" i="1"/>
  <c r="AT727" i="1"/>
  <c r="AS727" i="1"/>
  <c r="AR727" i="1"/>
  <c r="AQ727" i="1"/>
  <c r="AW727" i="1" s="1"/>
  <c r="AP727" i="1"/>
  <c r="AO727" i="1"/>
  <c r="E727" i="1"/>
  <c r="AT726" i="1"/>
  <c r="AS726" i="1"/>
  <c r="AR726" i="1"/>
  <c r="AQ726" i="1"/>
  <c r="AP726" i="1"/>
  <c r="AO726" i="1"/>
  <c r="E726" i="1"/>
  <c r="AT725" i="1"/>
  <c r="AS725" i="1"/>
  <c r="AR725" i="1"/>
  <c r="AQ725" i="1"/>
  <c r="AU725" i="1" s="1"/>
  <c r="AP725" i="1"/>
  <c r="AO725" i="1"/>
  <c r="E725" i="1"/>
  <c r="AX724" i="1"/>
  <c r="AT724" i="1"/>
  <c r="AS724" i="1"/>
  <c r="AR724" i="1"/>
  <c r="AU724" i="1" s="1"/>
  <c r="AQ724" i="1"/>
  <c r="AP724" i="1"/>
  <c r="AO724" i="1"/>
  <c r="E724" i="1"/>
  <c r="AX723" i="1"/>
  <c r="AW723" i="1"/>
  <c r="AU723" i="1"/>
  <c r="AT723" i="1"/>
  <c r="AS723" i="1"/>
  <c r="AR723" i="1"/>
  <c r="AV723" i="1" s="1"/>
  <c r="AQ723" i="1"/>
  <c r="AP723" i="1"/>
  <c r="AO723" i="1"/>
  <c r="E723" i="1"/>
  <c r="AX722" i="1"/>
  <c r="AT722" i="1"/>
  <c r="AS722" i="1"/>
  <c r="AR722" i="1"/>
  <c r="AQ722" i="1"/>
  <c r="AP722" i="1"/>
  <c r="AO722" i="1"/>
  <c r="E722" i="1"/>
  <c r="AU721" i="1"/>
  <c r="AT721" i="1"/>
  <c r="AS721" i="1"/>
  <c r="AR721" i="1"/>
  <c r="AQ721" i="1"/>
  <c r="AP721" i="1"/>
  <c r="AO721" i="1"/>
  <c r="E721" i="1"/>
  <c r="AT720" i="1"/>
  <c r="AS720" i="1"/>
  <c r="AR720" i="1"/>
  <c r="AQ720" i="1"/>
  <c r="AP720" i="1"/>
  <c r="AO720" i="1"/>
  <c r="E720" i="1"/>
  <c r="AT719" i="1"/>
  <c r="AS719" i="1"/>
  <c r="AR719" i="1"/>
  <c r="AQ719" i="1"/>
  <c r="AW719" i="1" s="1"/>
  <c r="AP719" i="1"/>
  <c r="AO719" i="1"/>
  <c r="E719" i="1"/>
  <c r="AX718" i="1"/>
  <c r="AT718" i="1"/>
  <c r="AS718" i="1"/>
  <c r="AR718" i="1"/>
  <c r="AQ718" i="1"/>
  <c r="AP718" i="1"/>
  <c r="AO718" i="1"/>
  <c r="E718" i="1"/>
  <c r="AT717" i="1"/>
  <c r="AS717" i="1"/>
  <c r="AR717" i="1"/>
  <c r="AQ717" i="1"/>
  <c r="AP717" i="1"/>
  <c r="AO717" i="1"/>
  <c r="E717" i="1"/>
  <c r="AT716" i="1"/>
  <c r="AS716" i="1"/>
  <c r="AR716" i="1"/>
  <c r="AV716" i="1" s="1"/>
  <c r="AQ716" i="1"/>
  <c r="AP716" i="1"/>
  <c r="AO716" i="1"/>
  <c r="E716" i="1"/>
  <c r="AT715" i="1"/>
  <c r="AS715" i="1"/>
  <c r="AR715" i="1"/>
  <c r="AQ715" i="1"/>
  <c r="AP715" i="1"/>
  <c r="AU715" i="1" s="1"/>
  <c r="AO715" i="1"/>
  <c r="E715" i="1"/>
  <c r="AW714" i="1"/>
  <c r="AT714" i="1"/>
  <c r="AS714" i="1"/>
  <c r="AX714" i="1" s="1"/>
  <c r="AR714" i="1"/>
  <c r="AV714" i="1" s="1"/>
  <c r="AQ714" i="1"/>
  <c r="AP714" i="1"/>
  <c r="AU714" i="1" s="1"/>
  <c r="AO714" i="1"/>
  <c r="E714" i="1"/>
  <c r="AT713" i="1"/>
  <c r="AS713" i="1"/>
  <c r="AR713" i="1"/>
  <c r="AQ713" i="1"/>
  <c r="AP713" i="1"/>
  <c r="AV713" i="1" s="1"/>
  <c r="AO713" i="1"/>
  <c r="E713" i="1"/>
  <c r="AT712" i="1"/>
  <c r="AS712" i="1"/>
  <c r="AR712" i="1"/>
  <c r="AV712" i="1" s="1"/>
  <c r="AQ712" i="1"/>
  <c r="AP712" i="1"/>
  <c r="AO712" i="1"/>
  <c r="E712" i="1"/>
  <c r="AT711" i="1"/>
  <c r="AS711" i="1"/>
  <c r="AR711" i="1"/>
  <c r="AQ711" i="1"/>
  <c r="AP711" i="1"/>
  <c r="AU711" i="1" s="1"/>
  <c r="AO711" i="1"/>
  <c r="E711" i="1"/>
  <c r="AW710" i="1"/>
  <c r="AT710" i="1"/>
  <c r="AS710" i="1"/>
  <c r="AX710" i="1" s="1"/>
  <c r="AR710" i="1"/>
  <c r="AV710" i="1" s="1"/>
  <c r="AQ710" i="1"/>
  <c r="AP710" i="1"/>
  <c r="AU710" i="1" s="1"/>
  <c r="AO710" i="1"/>
  <c r="E710" i="1"/>
  <c r="AT709" i="1"/>
  <c r="AS709" i="1"/>
  <c r="AR709" i="1"/>
  <c r="AQ709" i="1"/>
  <c r="AP709" i="1"/>
  <c r="AV709" i="1" s="1"/>
  <c r="AO709" i="1"/>
  <c r="E709" i="1"/>
  <c r="AV708" i="1"/>
  <c r="AT708" i="1"/>
  <c r="AS708" i="1"/>
  <c r="AR708" i="1"/>
  <c r="AQ708" i="1"/>
  <c r="AP708" i="1"/>
  <c r="AO708" i="1"/>
  <c r="E708" i="1"/>
  <c r="AT707" i="1"/>
  <c r="AS707" i="1"/>
  <c r="AR707" i="1"/>
  <c r="AQ707" i="1"/>
  <c r="AP707" i="1"/>
  <c r="AU707" i="1" s="1"/>
  <c r="AO707" i="1"/>
  <c r="E707" i="1"/>
  <c r="AX706" i="1"/>
  <c r="AW706" i="1"/>
  <c r="AT706" i="1"/>
  <c r="AS706" i="1"/>
  <c r="AR706" i="1"/>
  <c r="AV706" i="1" s="1"/>
  <c r="AQ706" i="1"/>
  <c r="AP706" i="1"/>
  <c r="AU706" i="1" s="1"/>
  <c r="AO706" i="1"/>
  <c r="E706" i="1"/>
  <c r="AT705" i="1"/>
  <c r="AS705" i="1"/>
  <c r="AR705" i="1"/>
  <c r="AQ705" i="1"/>
  <c r="AP705" i="1"/>
  <c r="AV705" i="1" s="1"/>
  <c r="AO705" i="1"/>
  <c r="E705" i="1"/>
  <c r="AV704" i="1"/>
  <c r="AT704" i="1"/>
  <c r="AS704" i="1"/>
  <c r="AR704" i="1"/>
  <c r="AQ704" i="1"/>
  <c r="AP704" i="1"/>
  <c r="AO704" i="1"/>
  <c r="E704" i="1"/>
  <c r="AT703" i="1"/>
  <c r="AS703" i="1"/>
  <c r="AR703" i="1"/>
  <c r="AQ703" i="1"/>
  <c r="AP703" i="1"/>
  <c r="AU703" i="1" s="1"/>
  <c r="AO703" i="1"/>
  <c r="E703" i="1"/>
  <c r="AW702" i="1"/>
  <c r="AT702" i="1"/>
  <c r="AS702" i="1"/>
  <c r="AX702" i="1" s="1"/>
  <c r="AR702" i="1"/>
  <c r="AV702" i="1" s="1"/>
  <c r="AQ702" i="1"/>
  <c r="AP702" i="1"/>
  <c r="AU702" i="1" s="1"/>
  <c r="AO702" i="1"/>
  <c r="E702" i="1"/>
  <c r="AT701" i="1"/>
  <c r="AS701" i="1"/>
  <c r="AR701" i="1"/>
  <c r="AQ701" i="1"/>
  <c r="AP701" i="1"/>
  <c r="AV701" i="1" s="1"/>
  <c r="AO701" i="1"/>
  <c r="E701" i="1"/>
  <c r="AX700" i="1"/>
  <c r="AW700" i="1"/>
  <c r="AT700" i="1"/>
  <c r="AS700" i="1"/>
  <c r="AR700" i="1"/>
  <c r="AV700" i="1" s="1"/>
  <c r="AQ700" i="1"/>
  <c r="AP700" i="1"/>
  <c r="AO700" i="1"/>
  <c r="E700" i="1"/>
  <c r="AV699" i="1"/>
  <c r="AT699" i="1"/>
  <c r="AS699" i="1"/>
  <c r="AR699" i="1"/>
  <c r="AQ699" i="1"/>
  <c r="AP699" i="1"/>
  <c r="AO699" i="1"/>
  <c r="E699" i="1"/>
  <c r="AT698" i="1"/>
  <c r="AS698" i="1"/>
  <c r="AR698" i="1"/>
  <c r="AQ698" i="1"/>
  <c r="AU698" i="1" s="1"/>
  <c r="AP698" i="1"/>
  <c r="AO698" i="1"/>
  <c r="E698" i="1"/>
  <c r="AX697" i="1"/>
  <c r="AT697" i="1"/>
  <c r="AS697" i="1"/>
  <c r="AR697" i="1"/>
  <c r="AQ697" i="1"/>
  <c r="AP697" i="1"/>
  <c r="AU697" i="1" s="1"/>
  <c r="AO697" i="1"/>
  <c r="E697" i="1"/>
  <c r="AT696" i="1"/>
  <c r="AS696" i="1"/>
  <c r="AX696" i="1" s="1"/>
  <c r="AR696" i="1"/>
  <c r="AQ696" i="1"/>
  <c r="AP696" i="1"/>
  <c r="AO696" i="1"/>
  <c r="E696" i="1"/>
  <c r="AV695" i="1"/>
  <c r="AT695" i="1"/>
  <c r="AS695" i="1"/>
  <c r="AR695" i="1"/>
  <c r="AQ695" i="1"/>
  <c r="AP695" i="1"/>
  <c r="AO695" i="1"/>
  <c r="E695" i="1"/>
  <c r="AT694" i="1"/>
  <c r="AS694" i="1"/>
  <c r="AR694" i="1"/>
  <c r="AQ694" i="1"/>
  <c r="AU694" i="1" s="1"/>
  <c r="AP694" i="1"/>
  <c r="AO694" i="1"/>
  <c r="E694" i="1"/>
  <c r="AX693" i="1"/>
  <c r="AT693" i="1"/>
  <c r="AS693" i="1"/>
  <c r="AR693" i="1"/>
  <c r="AQ693" i="1"/>
  <c r="AP693" i="1"/>
  <c r="AU693" i="1" s="1"/>
  <c r="AO693" i="1"/>
  <c r="E693" i="1"/>
  <c r="AX692" i="1"/>
  <c r="AW692" i="1"/>
  <c r="AT692" i="1"/>
  <c r="AS692" i="1"/>
  <c r="AR692" i="1"/>
  <c r="AV692" i="1" s="1"/>
  <c r="AQ692" i="1"/>
  <c r="AP692" i="1"/>
  <c r="AO692" i="1"/>
  <c r="E692" i="1"/>
  <c r="AT691" i="1"/>
  <c r="AS691" i="1"/>
  <c r="AR691" i="1"/>
  <c r="AV691" i="1" s="1"/>
  <c r="AQ691" i="1"/>
  <c r="AP691" i="1"/>
  <c r="AO691" i="1"/>
  <c r="E691" i="1"/>
  <c r="AU690" i="1"/>
  <c r="AT690" i="1"/>
  <c r="AS690" i="1"/>
  <c r="AR690" i="1"/>
  <c r="AX690" i="1" s="1"/>
  <c r="AQ690" i="1"/>
  <c r="AP690" i="1"/>
  <c r="AO690" i="1"/>
  <c r="E690" i="1"/>
  <c r="AT689" i="1"/>
  <c r="AX689" i="1" s="1"/>
  <c r="AS689" i="1"/>
  <c r="AR689" i="1"/>
  <c r="AQ689" i="1"/>
  <c r="AP689" i="1"/>
  <c r="AU689" i="1" s="1"/>
  <c r="AO689" i="1"/>
  <c r="E689" i="1"/>
  <c r="AX688" i="1"/>
  <c r="AW688" i="1"/>
  <c r="AT688" i="1"/>
  <c r="AS688" i="1"/>
  <c r="AR688" i="1"/>
  <c r="AV688" i="1" s="1"/>
  <c r="AQ688" i="1"/>
  <c r="AP688" i="1"/>
  <c r="AO688" i="1"/>
  <c r="E688" i="1"/>
  <c r="AV687" i="1"/>
  <c r="AT687" i="1"/>
  <c r="AS687" i="1"/>
  <c r="AR687" i="1"/>
  <c r="AQ687" i="1"/>
  <c r="AP687" i="1"/>
  <c r="AO687" i="1"/>
  <c r="E687" i="1"/>
  <c r="AT686" i="1"/>
  <c r="AS686" i="1"/>
  <c r="AR686" i="1"/>
  <c r="AQ686" i="1"/>
  <c r="AU686" i="1" s="1"/>
  <c r="AP686" i="1"/>
  <c r="AO686" i="1"/>
  <c r="E686" i="1"/>
  <c r="AX685" i="1"/>
  <c r="AT685" i="1"/>
  <c r="AS685" i="1"/>
  <c r="AR685" i="1"/>
  <c r="AW685" i="1" s="1"/>
  <c r="AQ685" i="1"/>
  <c r="AP685" i="1"/>
  <c r="AU685" i="1" s="1"/>
  <c r="AO685" i="1"/>
  <c r="E685" i="1"/>
  <c r="AW684" i="1"/>
  <c r="AT684" i="1"/>
  <c r="AS684" i="1"/>
  <c r="AX684" i="1" s="1"/>
  <c r="AR684" i="1"/>
  <c r="AQ684" i="1"/>
  <c r="AP684" i="1"/>
  <c r="AO684" i="1"/>
  <c r="E684" i="1"/>
  <c r="AV683" i="1"/>
  <c r="AT683" i="1"/>
  <c r="AS683" i="1"/>
  <c r="AR683" i="1"/>
  <c r="AQ683" i="1"/>
  <c r="AP683" i="1"/>
  <c r="AO683" i="1"/>
  <c r="E683" i="1"/>
  <c r="AT682" i="1"/>
  <c r="AS682" i="1"/>
  <c r="AR682" i="1"/>
  <c r="AQ682" i="1"/>
  <c r="AU682" i="1" s="1"/>
  <c r="AP682" i="1"/>
  <c r="AO682" i="1"/>
  <c r="E682" i="1"/>
  <c r="AX681" i="1"/>
  <c r="AT681" i="1"/>
  <c r="AS681" i="1"/>
  <c r="AR681" i="1"/>
  <c r="AW681" i="1" s="1"/>
  <c r="AQ681" i="1"/>
  <c r="AP681" i="1"/>
  <c r="AU681" i="1" s="1"/>
  <c r="AO681" i="1"/>
  <c r="E681" i="1"/>
  <c r="AW680" i="1"/>
  <c r="AT680" i="1"/>
  <c r="AS680" i="1"/>
  <c r="AX680" i="1" s="1"/>
  <c r="AR680" i="1"/>
  <c r="AV680" i="1" s="1"/>
  <c r="AQ680" i="1"/>
  <c r="AP680" i="1"/>
  <c r="AO680" i="1"/>
  <c r="E680" i="1"/>
  <c r="AV679" i="1"/>
  <c r="AT679" i="1"/>
  <c r="AS679" i="1"/>
  <c r="AR679" i="1"/>
  <c r="AQ679" i="1"/>
  <c r="AP679" i="1"/>
  <c r="AO679" i="1"/>
  <c r="E679" i="1"/>
  <c r="AU678" i="1"/>
  <c r="AT678" i="1"/>
  <c r="AS678" i="1"/>
  <c r="AR678" i="1"/>
  <c r="AX678" i="1" s="1"/>
  <c r="AQ678" i="1"/>
  <c r="AP678" i="1"/>
  <c r="AO678" i="1"/>
  <c r="E678" i="1"/>
  <c r="AX677" i="1"/>
  <c r="AT677" i="1"/>
  <c r="AS677" i="1"/>
  <c r="AR677" i="1"/>
  <c r="AW677" i="1" s="1"/>
  <c r="AQ677" i="1"/>
  <c r="AP677" i="1"/>
  <c r="AU677" i="1" s="1"/>
  <c r="AO677" i="1"/>
  <c r="E677" i="1"/>
  <c r="AW676" i="1"/>
  <c r="AT676" i="1"/>
  <c r="AS676" i="1"/>
  <c r="AX676" i="1" s="1"/>
  <c r="AR676" i="1"/>
  <c r="AV676" i="1" s="1"/>
  <c r="AQ676" i="1"/>
  <c r="AP676" i="1"/>
  <c r="AO676" i="1"/>
  <c r="E676" i="1"/>
  <c r="AV675" i="1"/>
  <c r="AT675" i="1"/>
  <c r="AS675" i="1"/>
  <c r="AR675" i="1"/>
  <c r="AQ675" i="1"/>
  <c r="AP675" i="1"/>
  <c r="AO675" i="1"/>
  <c r="E675" i="1"/>
  <c r="AT674" i="1"/>
  <c r="AS674" i="1"/>
  <c r="AR674" i="1"/>
  <c r="AQ674" i="1"/>
  <c r="AU674" i="1" s="1"/>
  <c r="AP674" i="1"/>
  <c r="AO674" i="1"/>
  <c r="E674" i="1"/>
  <c r="AX673" i="1"/>
  <c r="AT673" i="1"/>
  <c r="AS673" i="1"/>
  <c r="AR673" i="1"/>
  <c r="AW673" i="1" s="1"/>
  <c r="AQ673" i="1"/>
  <c r="AP673" i="1"/>
  <c r="AU673" i="1" s="1"/>
  <c r="AO673" i="1"/>
  <c r="E673" i="1"/>
  <c r="AW672" i="1"/>
  <c r="AT672" i="1"/>
  <c r="AS672" i="1"/>
  <c r="AX672" i="1" s="1"/>
  <c r="AR672" i="1"/>
  <c r="AV672" i="1" s="1"/>
  <c r="AQ672" i="1"/>
  <c r="AP672" i="1"/>
  <c r="AO672" i="1"/>
  <c r="E672" i="1"/>
  <c r="AV671" i="1"/>
  <c r="AT671" i="1"/>
  <c r="AS671" i="1"/>
  <c r="AR671" i="1"/>
  <c r="AQ671" i="1"/>
  <c r="AP671" i="1"/>
  <c r="AO671" i="1"/>
  <c r="E671" i="1"/>
  <c r="AT670" i="1"/>
  <c r="AS670" i="1"/>
  <c r="AR670" i="1"/>
  <c r="AQ670" i="1"/>
  <c r="AU670" i="1" s="1"/>
  <c r="AP670" i="1"/>
  <c r="AO670" i="1"/>
  <c r="E670" i="1"/>
  <c r="AX669" i="1"/>
  <c r="AT669" i="1"/>
  <c r="AS669" i="1"/>
  <c r="AR669" i="1"/>
  <c r="AW669" i="1" s="1"/>
  <c r="AQ669" i="1"/>
  <c r="AP669" i="1"/>
  <c r="AU669" i="1" s="1"/>
  <c r="AO669" i="1"/>
  <c r="E669" i="1"/>
  <c r="AW668" i="1"/>
  <c r="AT668" i="1"/>
  <c r="AS668" i="1"/>
  <c r="AX668" i="1" s="1"/>
  <c r="AR668" i="1"/>
  <c r="AV668" i="1" s="1"/>
  <c r="AQ668" i="1"/>
  <c r="AP668" i="1"/>
  <c r="AO668" i="1"/>
  <c r="E668" i="1"/>
  <c r="AV667" i="1"/>
  <c r="AT667" i="1"/>
  <c r="AS667" i="1"/>
  <c r="AR667" i="1"/>
  <c r="AQ667" i="1"/>
  <c r="AP667" i="1"/>
  <c r="AO667" i="1"/>
  <c r="E667" i="1"/>
  <c r="AT666" i="1"/>
  <c r="AS666" i="1"/>
  <c r="AR666" i="1"/>
  <c r="AQ666" i="1"/>
  <c r="AU666" i="1" s="1"/>
  <c r="AP666" i="1"/>
  <c r="AO666" i="1"/>
  <c r="E666" i="1"/>
  <c r="AX665" i="1"/>
  <c r="AT665" i="1"/>
  <c r="AS665" i="1"/>
  <c r="AR665" i="1"/>
  <c r="AW665" i="1" s="1"/>
  <c r="AQ665" i="1"/>
  <c r="AP665" i="1"/>
  <c r="AU665" i="1" s="1"/>
  <c r="AO665" i="1"/>
  <c r="E665" i="1"/>
  <c r="AW664" i="1"/>
  <c r="AT664" i="1"/>
  <c r="AS664" i="1"/>
  <c r="AX664" i="1" s="1"/>
  <c r="AR664" i="1"/>
  <c r="AV664" i="1" s="1"/>
  <c r="AQ664" i="1"/>
  <c r="AP664" i="1"/>
  <c r="AO664" i="1"/>
  <c r="E664" i="1"/>
  <c r="AV663" i="1"/>
  <c r="AT663" i="1"/>
  <c r="AS663" i="1"/>
  <c r="AR663" i="1"/>
  <c r="AQ663" i="1"/>
  <c r="AP663" i="1"/>
  <c r="AO663" i="1"/>
  <c r="E663" i="1"/>
  <c r="AT662" i="1"/>
  <c r="AS662" i="1"/>
  <c r="AR662" i="1"/>
  <c r="AQ662" i="1"/>
  <c r="AU662" i="1" s="1"/>
  <c r="AP662" i="1"/>
  <c r="AO662" i="1"/>
  <c r="E662" i="1"/>
  <c r="AX661" i="1"/>
  <c r="AT661" i="1"/>
  <c r="AS661" i="1"/>
  <c r="AR661" i="1"/>
  <c r="AW661" i="1" s="1"/>
  <c r="AQ661" i="1"/>
  <c r="AP661" i="1"/>
  <c r="AO661" i="1"/>
  <c r="E661" i="1"/>
  <c r="AW660" i="1"/>
  <c r="AT660" i="1"/>
  <c r="AS660" i="1"/>
  <c r="AX660" i="1" s="1"/>
  <c r="AR660" i="1"/>
  <c r="AV660" i="1" s="1"/>
  <c r="AQ660" i="1"/>
  <c r="AP660" i="1"/>
  <c r="AO660" i="1"/>
  <c r="E660" i="1"/>
  <c r="AV659" i="1"/>
  <c r="AT659" i="1"/>
  <c r="AS659" i="1"/>
  <c r="AR659" i="1"/>
  <c r="AQ659" i="1"/>
  <c r="AP659" i="1"/>
  <c r="AO659" i="1"/>
  <c r="E659" i="1"/>
  <c r="AU658" i="1"/>
  <c r="AT658" i="1"/>
  <c r="AS658" i="1"/>
  <c r="AR658" i="1"/>
  <c r="AX658" i="1" s="1"/>
  <c r="AQ658" i="1"/>
  <c r="AP658" i="1"/>
  <c r="AO658" i="1"/>
  <c r="E658" i="1"/>
  <c r="AX657" i="1"/>
  <c r="AT657" i="1"/>
  <c r="AS657" i="1"/>
  <c r="AR657" i="1"/>
  <c r="AW657" i="1" s="1"/>
  <c r="AQ657" i="1"/>
  <c r="AP657" i="1"/>
  <c r="AO657" i="1"/>
  <c r="E657" i="1"/>
  <c r="AW656" i="1"/>
  <c r="AT656" i="1"/>
  <c r="AS656" i="1"/>
  <c r="AR656" i="1"/>
  <c r="AV656" i="1" s="1"/>
  <c r="AQ656" i="1"/>
  <c r="AP656" i="1"/>
  <c r="AO656" i="1"/>
  <c r="E656" i="1"/>
  <c r="AV655" i="1"/>
  <c r="AT655" i="1"/>
  <c r="AS655" i="1"/>
  <c r="AR655" i="1"/>
  <c r="AQ655" i="1"/>
  <c r="AP655" i="1"/>
  <c r="AO655" i="1"/>
  <c r="E655" i="1"/>
  <c r="AU654" i="1"/>
  <c r="AT654" i="1"/>
  <c r="AS654" i="1"/>
  <c r="AR654" i="1"/>
  <c r="AX654" i="1" s="1"/>
  <c r="AQ654" i="1"/>
  <c r="AP654" i="1"/>
  <c r="AO654" i="1"/>
  <c r="E654" i="1"/>
  <c r="AX653" i="1"/>
  <c r="AT653" i="1"/>
  <c r="AS653" i="1"/>
  <c r="AR653" i="1"/>
  <c r="AW653" i="1" s="1"/>
  <c r="AQ653" i="1"/>
  <c r="AP653" i="1"/>
  <c r="AO653" i="1"/>
  <c r="E653" i="1"/>
  <c r="AW652" i="1"/>
  <c r="AT652" i="1"/>
  <c r="AS652" i="1"/>
  <c r="AR652" i="1"/>
  <c r="AV652" i="1" s="1"/>
  <c r="AQ652" i="1"/>
  <c r="AP652" i="1"/>
  <c r="AO652" i="1"/>
  <c r="E652" i="1"/>
  <c r="AV651" i="1"/>
  <c r="AT651" i="1"/>
  <c r="AS651" i="1"/>
  <c r="AR651" i="1"/>
  <c r="AQ651" i="1"/>
  <c r="AP651" i="1"/>
  <c r="AO651" i="1"/>
  <c r="E651" i="1"/>
  <c r="AU650" i="1"/>
  <c r="AT650" i="1"/>
  <c r="AS650" i="1"/>
  <c r="AR650" i="1"/>
  <c r="AX650" i="1" s="1"/>
  <c r="AQ650" i="1"/>
  <c r="AP650" i="1"/>
  <c r="AO650" i="1"/>
  <c r="E650" i="1"/>
  <c r="AX649" i="1"/>
  <c r="AT649" i="1"/>
  <c r="AS649" i="1"/>
  <c r="AR649" i="1"/>
  <c r="AW649" i="1" s="1"/>
  <c r="AQ649" i="1"/>
  <c r="AP649" i="1"/>
  <c r="AO649" i="1"/>
  <c r="E649" i="1"/>
  <c r="AW648" i="1"/>
  <c r="AT648" i="1"/>
  <c r="AS648" i="1"/>
  <c r="AR648" i="1"/>
  <c r="AV648" i="1" s="1"/>
  <c r="AQ648" i="1"/>
  <c r="AP648" i="1"/>
  <c r="AO648" i="1"/>
  <c r="E648" i="1"/>
  <c r="AV647" i="1"/>
  <c r="AT647" i="1"/>
  <c r="AS647" i="1"/>
  <c r="AR647" i="1"/>
  <c r="AQ647" i="1"/>
  <c r="AP647" i="1"/>
  <c r="AO647" i="1"/>
  <c r="E647" i="1"/>
  <c r="AU646" i="1"/>
  <c r="AT646" i="1"/>
  <c r="AS646" i="1"/>
  <c r="AR646" i="1"/>
  <c r="AX646" i="1" s="1"/>
  <c r="AQ646" i="1"/>
  <c r="AP646" i="1"/>
  <c r="AO646" i="1"/>
  <c r="E646" i="1"/>
  <c r="AX645" i="1"/>
  <c r="AT645" i="1"/>
  <c r="AS645" i="1"/>
  <c r="AR645" i="1"/>
  <c r="AW645" i="1" s="1"/>
  <c r="AQ645" i="1"/>
  <c r="AP645" i="1"/>
  <c r="AO645" i="1"/>
  <c r="E645" i="1"/>
  <c r="AW644" i="1"/>
  <c r="AT644" i="1"/>
  <c r="AS644" i="1"/>
  <c r="AR644" i="1"/>
  <c r="AV644" i="1" s="1"/>
  <c r="AQ644" i="1"/>
  <c r="AP644" i="1"/>
  <c r="AO644" i="1"/>
  <c r="E644" i="1"/>
  <c r="AV643" i="1"/>
  <c r="AT643" i="1"/>
  <c r="AS643" i="1"/>
  <c r="AR643" i="1"/>
  <c r="AQ643" i="1"/>
  <c r="AP643" i="1"/>
  <c r="AO643" i="1"/>
  <c r="E643" i="1"/>
  <c r="AU642" i="1"/>
  <c r="AT642" i="1"/>
  <c r="AS642" i="1"/>
  <c r="AR642" i="1"/>
  <c r="AX642" i="1" s="1"/>
  <c r="AQ642" i="1"/>
  <c r="AP642" i="1"/>
  <c r="AO642" i="1"/>
  <c r="E642" i="1"/>
  <c r="AX641" i="1"/>
  <c r="AT641" i="1"/>
  <c r="AS641" i="1"/>
  <c r="AR641" i="1"/>
  <c r="AW641" i="1" s="1"/>
  <c r="AQ641" i="1"/>
  <c r="AP641" i="1"/>
  <c r="AO641" i="1"/>
  <c r="E641" i="1"/>
  <c r="AX640" i="1"/>
  <c r="AT640" i="1"/>
  <c r="AS640" i="1"/>
  <c r="AR640" i="1"/>
  <c r="AW640" i="1" s="1"/>
  <c r="AQ640" i="1"/>
  <c r="AP640" i="1"/>
  <c r="AU640" i="1" s="1"/>
  <c r="AO640" i="1"/>
  <c r="E640" i="1"/>
  <c r="AX639" i="1"/>
  <c r="AW639" i="1"/>
  <c r="AT639" i="1"/>
  <c r="AS639" i="1"/>
  <c r="AR639" i="1"/>
  <c r="AV639" i="1" s="1"/>
  <c r="AQ639" i="1"/>
  <c r="AP639" i="1"/>
  <c r="AU639" i="1" s="1"/>
  <c r="AO639" i="1"/>
  <c r="E639" i="1"/>
  <c r="AT638" i="1"/>
  <c r="AS638" i="1"/>
  <c r="AR638" i="1"/>
  <c r="AU638" i="1" s="1"/>
  <c r="AQ638" i="1"/>
  <c r="AP638" i="1"/>
  <c r="AO638" i="1"/>
  <c r="E638" i="1"/>
  <c r="AU637" i="1"/>
  <c r="AT637" i="1"/>
  <c r="AS637" i="1"/>
  <c r="AR637" i="1"/>
  <c r="AX637" i="1" s="1"/>
  <c r="AQ637" i="1"/>
  <c r="AP637" i="1"/>
  <c r="AO637" i="1"/>
  <c r="E637" i="1"/>
  <c r="AX636" i="1"/>
  <c r="AT636" i="1"/>
  <c r="AS636" i="1"/>
  <c r="AR636" i="1"/>
  <c r="AW636" i="1" s="1"/>
  <c r="AQ636" i="1"/>
  <c r="AP636" i="1"/>
  <c r="AU636" i="1" s="1"/>
  <c r="AO636" i="1"/>
  <c r="E636" i="1"/>
  <c r="AX635" i="1"/>
  <c r="AW635" i="1"/>
  <c r="AT635" i="1"/>
  <c r="AS635" i="1"/>
  <c r="AR635" i="1"/>
  <c r="AV635" i="1" s="1"/>
  <c r="AQ635" i="1"/>
  <c r="AP635" i="1"/>
  <c r="AU635" i="1" s="1"/>
  <c r="AO635" i="1"/>
  <c r="E635" i="1"/>
  <c r="AT634" i="1"/>
  <c r="AS634" i="1"/>
  <c r="AR634" i="1"/>
  <c r="AU634" i="1" s="1"/>
  <c r="AQ634" i="1"/>
  <c r="AP634" i="1"/>
  <c r="AO634" i="1"/>
  <c r="E634" i="1"/>
  <c r="AU633" i="1"/>
  <c r="AT633" i="1"/>
  <c r="AS633" i="1"/>
  <c r="AR633" i="1"/>
  <c r="AX633" i="1" s="1"/>
  <c r="AQ633" i="1"/>
  <c r="AP633" i="1"/>
  <c r="AO633" i="1"/>
  <c r="E633" i="1"/>
  <c r="AV634" i="1" l="1"/>
  <c r="AX717" i="1"/>
  <c r="AW717" i="1"/>
  <c r="AU717" i="1"/>
  <c r="AV633" i="1"/>
  <c r="AW634" i="1"/>
  <c r="AV637" i="1"/>
  <c r="AW638" i="1"/>
  <c r="AU643" i="1"/>
  <c r="AX643" i="1"/>
  <c r="AW643" i="1"/>
  <c r="AU647" i="1"/>
  <c r="AX647" i="1"/>
  <c r="AW647" i="1"/>
  <c r="AU651" i="1"/>
  <c r="AX651" i="1"/>
  <c r="AW651" i="1"/>
  <c r="AU655" i="1"/>
  <c r="AX655" i="1"/>
  <c r="AW655" i="1"/>
  <c r="AU659" i="1"/>
  <c r="AX659" i="1"/>
  <c r="AW659" i="1"/>
  <c r="AX662" i="1"/>
  <c r="AU663" i="1"/>
  <c r="AX663" i="1"/>
  <c r="AW663" i="1"/>
  <c r="AX666" i="1"/>
  <c r="AU667" i="1"/>
  <c r="AX667" i="1"/>
  <c r="AW667" i="1"/>
  <c r="AX670" i="1"/>
  <c r="AU671" i="1"/>
  <c r="AX671" i="1"/>
  <c r="AW671" i="1"/>
  <c r="AX674" i="1"/>
  <c r="AU675" i="1"/>
  <c r="AX675" i="1"/>
  <c r="AW675" i="1"/>
  <c r="AU679" i="1"/>
  <c r="AX679" i="1"/>
  <c r="AW679" i="1"/>
  <c r="AX682" i="1"/>
  <c r="AU683" i="1"/>
  <c r="AX683" i="1"/>
  <c r="AW683" i="1"/>
  <c r="AV684" i="1"/>
  <c r="AX686" i="1"/>
  <c r="AU687" i="1"/>
  <c r="AX687" i="1"/>
  <c r="AW687" i="1"/>
  <c r="AX708" i="1"/>
  <c r="AU708" i="1"/>
  <c r="AW708" i="1"/>
  <c r="AX760" i="1"/>
  <c r="AU762" i="1"/>
  <c r="AX762" i="1"/>
  <c r="AV762" i="1"/>
  <c r="AW762" i="1"/>
  <c r="AV638" i="1"/>
  <c r="AX793" i="1"/>
  <c r="AW633" i="1"/>
  <c r="AX634" i="1"/>
  <c r="AV636" i="1"/>
  <c r="AW637" i="1"/>
  <c r="AX638" i="1"/>
  <c r="AV640" i="1"/>
  <c r="AW689" i="1"/>
  <c r="AU691" i="1"/>
  <c r="AX691" i="1"/>
  <c r="AW691" i="1"/>
  <c r="AW696" i="1"/>
  <c r="AX704" i="1"/>
  <c r="AU704" i="1"/>
  <c r="AW704" i="1"/>
  <c r="AX711" i="1"/>
  <c r="AX720" i="1"/>
  <c r="AX734" i="1"/>
  <c r="AU746" i="1"/>
  <c r="AX746" i="1"/>
  <c r="AV746" i="1"/>
  <c r="AW746" i="1"/>
  <c r="AU660" i="1"/>
  <c r="AW693" i="1"/>
  <c r="AX694" i="1"/>
  <c r="AU695" i="1"/>
  <c r="AX695" i="1"/>
  <c r="AW695" i="1"/>
  <c r="AV696" i="1"/>
  <c r="AW697" i="1"/>
  <c r="AX698" i="1"/>
  <c r="AU699" i="1"/>
  <c r="AX699" i="1"/>
  <c r="AW699" i="1"/>
  <c r="AX712" i="1"/>
  <c r="AU712" i="1"/>
  <c r="AW712" i="1"/>
  <c r="AV717" i="1"/>
  <c r="AU719" i="1"/>
  <c r="AX726" i="1"/>
  <c r="AU742" i="1"/>
  <c r="AX742" i="1"/>
  <c r="AV742" i="1"/>
  <c r="AW742" i="1"/>
  <c r="AU641" i="1"/>
  <c r="AV642" i="1"/>
  <c r="AX644" i="1"/>
  <c r="AU645" i="1"/>
  <c r="AV646" i="1"/>
  <c r="AX648" i="1"/>
  <c r="AU649" i="1"/>
  <c r="AV650" i="1"/>
  <c r="AX652" i="1"/>
  <c r="AU653" i="1"/>
  <c r="AV654" i="1"/>
  <c r="AX656" i="1"/>
  <c r="AU657" i="1"/>
  <c r="AV658" i="1"/>
  <c r="AU661" i="1"/>
  <c r="AV662" i="1"/>
  <c r="AV666" i="1"/>
  <c r="AV670" i="1"/>
  <c r="AV674" i="1"/>
  <c r="AV678" i="1"/>
  <c r="AV682" i="1"/>
  <c r="AV686" i="1"/>
  <c r="AV690" i="1"/>
  <c r="AV694" i="1"/>
  <c r="AV698" i="1"/>
  <c r="AU718" i="1"/>
  <c r="AW718" i="1"/>
  <c r="AV718" i="1"/>
  <c r="AV719" i="1"/>
  <c r="AX725" i="1"/>
  <c r="AW725" i="1"/>
  <c r="AV725" i="1"/>
  <c r="AU727" i="1"/>
  <c r="AX733" i="1"/>
  <c r="AW733" i="1"/>
  <c r="AV733" i="1"/>
  <c r="AU735" i="1"/>
  <c r="AX756" i="1"/>
  <c r="AU758" i="1"/>
  <c r="AX758" i="1"/>
  <c r="AV758" i="1"/>
  <c r="AX772" i="1"/>
  <c r="AU774" i="1"/>
  <c r="AX774" i="1"/>
  <c r="AV774" i="1"/>
  <c r="AU778" i="1"/>
  <c r="AX778" i="1"/>
  <c r="AV778" i="1"/>
  <c r="AU782" i="1"/>
  <c r="AX782" i="1"/>
  <c r="AV782" i="1"/>
  <c r="AX795" i="1"/>
  <c r="AV641" i="1"/>
  <c r="AW642" i="1"/>
  <c r="AU644" i="1"/>
  <c r="AV645" i="1"/>
  <c r="AW646" i="1"/>
  <c r="AU648" i="1"/>
  <c r="AV649" i="1"/>
  <c r="AW650" i="1"/>
  <c r="AU652" i="1"/>
  <c r="AV653" i="1"/>
  <c r="AW654" i="1"/>
  <c r="AU656" i="1"/>
  <c r="AV657" i="1"/>
  <c r="AW658" i="1"/>
  <c r="AV661" i="1"/>
  <c r="AW662" i="1"/>
  <c r="AU664" i="1"/>
  <c r="AV665" i="1"/>
  <c r="AW666" i="1"/>
  <c r="AU668" i="1"/>
  <c r="AV669" i="1"/>
  <c r="AW670" i="1"/>
  <c r="AU672" i="1"/>
  <c r="AV673" i="1"/>
  <c r="AW674" i="1"/>
  <c r="AU676" i="1"/>
  <c r="AV677" i="1"/>
  <c r="AW678" i="1"/>
  <c r="AU680" i="1"/>
  <c r="AV681" i="1"/>
  <c r="AW682" i="1"/>
  <c r="AU684" i="1"/>
  <c r="AV685" i="1"/>
  <c r="AW686" i="1"/>
  <c r="AU688" i="1"/>
  <c r="AV689" i="1"/>
  <c r="AW690" i="1"/>
  <c r="AU692" i="1"/>
  <c r="AV693" i="1"/>
  <c r="AW694" i="1"/>
  <c r="AU696" i="1"/>
  <c r="AV697" i="1"/>
  <c r="AW698" i="1"/>
  <c r="AU700" i="1"/>
  <c r="AU701" i="1"/>
  <c r="AW701" i="1"/>
  <c r="AW703" i="1"/>
  <c r="AV703" i="1"/>
  <c r="AU705" i="1"/>
  <c r="AW705" i="1"/>
  <c r="AW707" i="1"/>
  <c r="AV707" i="1"/>
  <c r="AU709" i="1"/>
  <c r="AW709" i="1"/>
  <c r="AW711" i="1"/>
  <c r="AV711" i="1"/>
  <c r="AU713" i="1"/>
  <c r="AW713" i="1"/>
  <c r="AV715" i="1"/>
  <c r="AX715" i="1"/>
  <c r="AW715" i="1"/>
  <c r="AX719" i="1"/>
  <c r="AU720" i="1"/>
  <c r="AX721" i="1"/>
  <c r="AW721" i="1"/>
  <c r="AV721" i="1"/>
  <c r="AV726" i="1"/>
  <c r="AV727" i="1"/>
  <c r="AV734" i="1"/>
  <c r="AV735" i="1"/>
  <c r="AX752" i="1"/>
  <c r="AU754" i="1"/>
  <c r="AX754" i="1"/>
  <c r="AV754" i="1"/>
  <c r="AX768" i="1"/>
  <c r="AU770" i="1"/>
  <c r="AX770" i="1"/>
  <c r="AV770" i="1"/>
  <c r="AX797" i="1"/>
  <c r="AX701" i="1"/>
  <c r="AX703" i="1"/>
  <c r="AX705" i="1"/>
  <c r="AX707" i="1"/>
  <c r="AX709" i="1"/>
  <c r="AX713" i="1"/>
  <c r="AW716" i="1"/>
  <c r="AU716" i="1"/>
  <c r="AX716" i="1"/>
  <c r="AV722" i="1"/>
  <c r="AX727" i="1"/>
  <c r="AU728" i="1"/>
  <c r="AX729" i="1"/>
  <c r="AW729" i="1"/>
  <c r="AV729" i="1"/>
  <c r="AX735" i="1"/>
  <c r="AU736" i="1"/>
  <c r="AX737" i="1"/>
  <c r="AW737" i="1"/>
  <c r="AV737" i="1"/>
  <c r="AX740" i="1"/>
  <c r="AX744" i="1"/>
  <c r="AX748" i="1"/>
  <c r="AU750" i="1"/>
  <c r="AX750" i="1"/>
  <c r="AV750" i="1"/>
  <c r="AX764" i="1"/>
  <c r="AU766" i="1"/>
  <c r="AX766" i="1"/>
  <c r="AV766" i="1"/>
  <c r="AX799" i="1"/>
  <c r="AW740" i="1"/>
  <c r="AW744" i="1"/>
  <c r="AW748" i="1"/>
  <c r="AW752" i="1"/>
  <c r="AW756" i="1"/>
  <c r="AW760" i="1"/>
  <c r="AW764" i="1"/>
  <c r="AW768" i="1"/>
  <c r="AW772" i="1"/>
  <c r="AW776" i="1"/>
  <c r="AW780" i="1"/>
  <c r="AW785" i="1"/>
  <c r="AW787" i="1"/>
  <c r="AW789" i="1"/>
  <c r="AW791" i="1"/>
  <c r="AW793" i="1"/>
  <c r="AU794" i="1"/>
  <c r="AX794" i="1"/>
  <c r="AW794" i="1"/>
  <c r="AW795" i="1"/>
  <c r="AU796" i="1"/>
  <c r="AX796" i="1"/>
  <c r="AW796" i="1"/>
  <c r="AW797" i="1"/>
  <c r="AU798" i="1"/>
  <c r="AX798" i="1"/>
  <c r="AW798" i="1"/>
  <c r="AW799" i="1"/>
  <c r="AU800" i="1"/>
  <c r="AX800" i="1"/>
  <c r="AW800" i="1"/>
  <c r="AW720" i="1"/>
  <c r="AV720" i="1"/>
  <c r="AU722" i="1"/>
  <c r="AW722" i="1"/>
  <c r="AW724" i="1"/>
  <c r="AV724" i="1"/>
  <c r="AU726" i="1"/>
  <c r="AW726" i="1"/>
  <c r="AW728" i="1"/>
  <c r="AV728" i="1"/>
  <c r="AU730" i="1"/>
  <c r="AW730" i="1"/>
  <c r="AW732" i="1"/>
  <c r="AV732" i="1"/>
  <c r="AU734" i="1"/>
  <c r="AW734" i="1"/>
  <c r="AW736" i="1"/>
  <c r="AV736" i="1"/>
  <c r="AU738" i="1"/>
  <c r="AW738" i="1"/>
  <c r="AX741" i="1"/>
  <c r="AW741" i="1"/>
  <c r="AV741" i="1"/>
  <c r="AX745" i="1"/>
  <c r="AW745" i="1"/>
  <c r="AV745" i="1"/>
  <c r="AX749" i="1"/>
  <c r="AW749" i="1"/>
  <c r="AV749" i="1"/>
  <c r="AX753" i="1"/>
  <c r="AW753" i="1"/>
  <c r="AV753" i="1"/>
  <c r="AX757" i="1"/>
  <c r="AW757" i="1"/>
  <c r="AV757" i="1"/>
  <c r="AX761" i="1"/>
  <c r="AW761" i="1"/>
  <c r="AV761" i="1"/>
  <c r="AX765" i="1"/>
  <c r="AW765" i="1"/>
  <c r="AV765" i="1"/>
  <c r="AX769" i="1"/>
  <c r="AW769" i="1"/>
  <c r="AV769" i="1"/>
  <c r="AX773" i="1"/>
  <c r="AW773" i="1"/>
  <c r="AV773" i="1"/>
  <c r="AX777" i="1"/>
  <c r="AW777" i="1"/>
  <c r="AV777" i="1"/>
  <c r="AX781" i="1"/>
  <c r="AW781" i="1"/>
  <c r="AV781" i="1"/>
  <c r="AV785" i="1"/>
  <c r="AV787" i="1"/>
  <c r="AV789" i="1"/>
  <c r="AV791" i="1"/>
  <c r="AV740" i="1"/>
  <c r="AV744" i="1"/>
  <c r="AV748" i="1"/>
  <c r="AV752" i="1"/>
  <c r="AV756" i="1"/>
  <c r="AV760" i="1"/>
  <c r="AV764" i="1"/>
  <c r="AV768" i="1"/>
  <c r="AV772" i="1"/>
  <c r="AV776" i="1"/>
  <c r="AV780" i="1"/>
  <c r="AV793" i="1"/>
  <c r="AV795" i="1"/>
  <c r="AV797" i="1"/>
  <c r="AV799" i="1"/>
</calcChain>
</file>

<file path=xl/sharedStrings.xml><?xml version="1.0" encoding="utf-8"?>
<sst xmlns="http://schemas.openxmlformats.org/spreadsheetml/2006/main" count="9011" uniqueCount="781">
  <si>
    <t>SampleID</t>
  </si>
  <si>
    <t>Hole ID</t>
  </si>
  <si>
    <t>Depth_From</t>
  </si>
  <si>
    <t>Depth_To</t>
  </si>
  <si>
    <t>INT</t>
  </si>
  <si>
    <t>Interval_Type</t>
  </si>
  <si>
    <t>QAQC_ID</t>
  </si>
  <si>
    <t>Sample_Type</t>
  </si>
  <si>
    <t>Sample_Method</t>
  </si>
  <si>
    <t>Date_Sampled</t>
  </si>
  <si>
    <t>Mag Sus</t>
  </si>
  <si>
    <t>Sampler</t>
  </si>
  <si>
    <t>Lab Submission #</t>
  </si>
  <si>
    <t>Has_Duplicate</t>
  </si>
  <si>
    <t>Analyte</t>
  </si>
  <si>
    <t>Comments</t>
  </si>
  <si>
    <t>LabRef</t>
  </si>
  <si>
    <t>Au</t>
  </si>
  <si>
    <t>Au1</t>
  </si>
  <si>
    <t>Au2</t>
  </si>
  <si>
    <t>Cu</t>
  </si>
  <si>
    <t>Pb_1</t>
  </si>
  <si>
    <t>Pb_high</t>
  </si>
  <si>
    <t>Zn_1</t>
  </si>
  <si>
    <t>Zn_high</t>
  </si>
  <si>
    <t>As</t>
  </si>
  <si>
    <t>Ag</t>
  </si>
  <si>
    <t>Ag_high</t>
  </si>
  <si>
    <t>S</t>
  </si>
  <si>
    <t>Fe</t>
  </si>
  <si>
    <t>Mn</t>
  </si>
  <si>
    <t>Cd</t>
  </si>
  <si>
    <t>Bi</t>
  </si>
  <si>
    <t>Sb</t>
  </si>
  <si>
    <t>Sn</t>
  </si>
  <si>
    <t>Ca</t>
  </si>
  <si>
    <t>Mg</t>
  </si>
  <si>
    <t>Mo</t>
  </si>
  <si>
    <t>U</t>
  </si>
  <si>
    <t>Au_best</t>
  </si>
  <si>
    <t>Ag_best</t>
  </si>
  <si>
    <t>Zn%_best</t>
  </si>
  <si>
    <t>Pb%_best</t>
  </si>
  <si>
    <t>Cu%_best</t>
  </si>
  <si>
    <t>Au_eq</t>
  </si>
  <si>
    <t>Zn_eq</t>
  </si>
  <si>
    <t>$value per tonne</t>
  </si>
  <si>
    <t>Zn_eq_factor</t>
  </si>
  <si>
    <t>SigInt</t>
  </si>
  <si>
    <t>Use:</t>
  </si>
  <si>
    <t>Diff</t>
  </si>
  <si>
    <t>Lab Submission CHECK</t>
  </si>
  <si>
    <t>ERRORS</t>
  </si>
  <si>
    <t>MBAC119</t>
  </si>
  <si>
    <t>ORIG</t>
  </si>
  <si>
    <t>AC</t>
  </si>
  <si>
    <t>CONE</t>
  </si>
  <si>
    <t>CMILLS</t>
  </si>
  <si>
    <t>NAL3078</t>
  </si>
  <si>
    <t>FA50+G400_WRB</t>
  </si>
  <si>
    <t>NA 20883</t>
  </si>
  <si>
    <t>G400I &amp;FA50</t>
  </si>
  <si>
    <t>G</t>
  </si>
  <si>
    <t>SPEAR</t>
  </si>
  <si>
    <t>NS</t>
  </si>
  <si>
    <t/>
  </si>
  <si>
    <t>BLANK</t>
  </si>
  <si>
    <t>QTZ</t>
  </si>
  <si>
    <t>GRAVEL</t>
  </si>
  <si>
    <t>GRAB</t>
  </si>
  <si>
    <t>HCM-21</t>
  </si>
  <si>
    <t>RC</t>
  </si>
  <si>
    <t>NAL3083</t>
  </si>
  <si>
    <t>G400I &amp; FA50</t>
  </si>
  <si>
    <t>NA 20921</t>
  </si>
  <si>
    <t>Y</t>
  </si>
  <si>
    <t>DUP</t>
  </si>
  <si>
    <t>STD</t>
  </si>
  <si>
    <t>BM161</t>
  </si>
  <si>
    <t>PULP</t>
  </si>
  <si>
    <t>182564 &amp; 182565 are a 2m composite due to error at NAL</t>
  </si>
  <si>
    <t>182564+65</t>
  </si>
  <si>
    <t>BM652</t>
  </si>
  <si>
    <t>BMJA3</t>
  </si>
  <si>
    <t>C01821</t>
  </si>
  <si>
    <t>COMP</t>
  </si>
  <si>
    <t>FA50</t>
  </si>
  <si>
    <t>CO1821</t>
  </si>
  <si>
    <t>C01822</t>
  </si>
  <si>
    <t>CO1822</t>
  </si>
  <si>
    <t>C01823</t>
  </si>
  <si>
    <t>CO1823</t>
  </si>
  <si>
    <t>C01824</t>
  </si>
  <si>
    <t>CO1824</t>
  </si>
  <si>
    <t>C01825</t>
  </si>
  <si>
    <t>CO1825</t>
  </si>
  <si>
    <t>C01826</t>
  </si>
  <si>
    <t>ST431</t>
  </si>
  <si>
    <t>CO1826</t>
  </si>
  <si>
    <t>C01827</t>
  </si>
  <si>
    <t>CO1827</t>
  </si>
  <si>
    <t>C01828</t>
  </si>
  <si>
    <t>CO1828</t>
  </si>
  <si>
    <t>C01829</t>
  </si>
  <si>
    <t>resplit to 1m samples 20180117</t>
  </si>
  <si>
    <t>CO1829</t>
  </si>
  <si>
    <t>C01830</t>
  </si>
  <si>
    <t>CO1830</t>
  </si>
  <si>
    <t>C01831</t>
  </si>
  <si>
    <t>HCM-20</t>
  </si>
  <si>
    <t>NAL3086</t>
  </si>
  <si>
    <t>FA50+G400_WRA</t>
  </si>
  <si>
    <t>NA 20922</t>
  </si>
  <si>
    <t>C01832</t>
  </si>
  <si>
    <t>C01833</t>
  </si>
  <si>
    <t>ST508</t>
  </si>
  <si>
    <t>C01834</t>
  </si>
  <si>
    <t>C01835</t>
  </si>
  <si>
    <t>C01836</t>
  </si>
  <si>
    <t>C01837</t>
  </si>
  <si>
    <t>C01838</t>
  </si>
  <si>
    <t>C01839</t>
  </si>
  <si>
    <t>C01840</t>
  </si>
  <si>
    <t>C01841</t>
  </si>
  <si>
    <t>C01842</t>
  </si>
  <si>
    <t>ST559</t>
  </si>
  <si>
    <t>D7882</t>
  </si>
  <si>
    <t>MBDH067</t>
  </si>
  <si>
    <t>QCORE</t>
  </si>
  <si>
    <t>SAW</t>
  </si>
  <si>
    <t>ASARIMAN</t>
  </si>
  <si>
    <t>NAL3084</t>
  </si>
  <si>
    <t>GA400I FA50</t>
  </si>
  <si>
    <t>NA 20915</t>
  </si>
  <si>
    <t>D7883</t>
  </si>
  <si>
    <t>&gt; 1 m core loss (unable to see where core is lost)</t>
  </si>
  <si>
    <t>D7884</t>
  </si>
  <si>
    <t>0.5 M CORE LOSS</t>
  </si>
  <si>
    <t>D7885</t>
  </si>
  <si>
    <t>D7886</t>
  </si>
  <si>
    <t>D7887</t>
  </si>
  <si>
    <t>D7888</t>
  </si>
  <si>
    <t>D7889</t>
  </si>
  <si>
    <t>D7890</t>
  </si>
  <si>
    <t>NS_MBDH067_9.9-10.5</t>
  </si>
  <si>
    <t>significant core loss</t>
  </si>
  <si>
    <t>D7891</t>
  </si>
  <si>
    <t>D7892</t>
  </si>
  <si>
    <t>D7893</t>
  </si>
  <si>
    <t>D7894</t>
  </si>
  <si>
    <t>GA340I FA50</t>
  </si>
  <si>
    <t>ERROR</t>
  </si>
  <si>
    <t>D7895</t>
  </si>
  <si>
    <t>D7896</t>
  </si>
  <si>
    <t>D7897</t>
  </si>
  <si>
    <t>D7898</t>
  </si>
  <si>
    <t>D7899</t>
  </si>
  <si>
    <t>D7900</t>
  </si>
  <si>
    <t>D7901</t>
  </si>
  <si>
    <t>D7902</t>
  </si>
  <si>
    <t>D7903</t>
  </si>
  <si>
    <t>D7904</t>
  </si>
  <si>
    <t>D7905</t>
  </si>
  <si>
    <t>D7906</t>
  </si>
  <si>
    <t>D7907</t>
  </si>
  <si>
    <t>D7908</t>
  </si>
  <si>
    <t>D7909</t>
  </si>
  <si>
    <t>D7910</t>
  </si>
  <si>
    <t>BCORE</t>
  </si>
  <si>
    <t>FCORE</t>
  </si>
  <si>
    <t>D7911</t>
  </si>
  <si>
    <t>D7912</t>
  </si>
  <si>
    <t>D7913</t>
  </si>
  <si>
    <t>D7914</t>
  </si>
  <si>
    <t>D7915</t>
  </si>
  <si>
    <t>D7916</t>
  </si>
  <si>
    <t>D7917</t>
  </si>
  <si>
    <t>D7918</t>
  </si>
  <si>
    <t>D7919</t>
  </si>
  <si>
    <t>D7920</t>
  </si>
  <si>
    <t>D7921</t>
  </si>
  <si>
    <t>D7922</t>
  </si>
  <si>
    <t>D7923</t>
  </si>
  <si>
    <t>D7924</t>
  </si>
  <si>
    <t>D7925</t>
  </si>
  <si>
    <t>D7926</t>
  </si>
  <si>
    <t>BM160</t>
  </si>
  <si>
    <t>D7927</t>
  </si>
  <si>
    <t>D7928</t>
  </si>
  <si>
    <t>D7929</t>
  </si>
  <si>
    <t>D7930</t>
  </si>
  <si>
    <t>D7931</t>
  </si>
  <si>
    <t>D7932</t>
  </si>
  <si>
    <t>Originally entered as GA340I FA50</t>
  </si>
  <si>
    <t>FIXED</t>
  </si>
  <si>
    <t>D7933</t>
  </si>
  <si>
    <t>D7934</t>
  </si>
  <si>
    <t>D7935</t>
  </si>
  <si>
    <t>D7936</t>
  </si>
  <si>
    <t>D7937</t>
  </si>
  <si>
    <t>D7938</t>
  </si>
  <si>
    <t>D7939</t>
  </si>
  <si>
    <t>D7940</t>
  </si>
  <si>
    <t>D7941</t>
  </si>
  <si>
    <t>D7942</t>
  </si>
  <si>
    <t>D7943</t>
  </si>
  <si>
    <t>D7944</t>
  </si>
  <si>
    <t>D7945</t>
  </si>
  <si>
    <t>D7946</t>
  </si>
  <si>
    <t>D7947</t>
  </si>
  <si>
    <t>D7948</t>
  </si>
  <si>
    <t>D7949</t>
  </si>
  <si>
    <t>D7950</t>
  </si>
  <si>
    <t>D7951</t>
  </si>
  <si>
    <t>10000G</t>
  </si>
  <si>
    <t>100G</t>
  </si>
  <si>
    <t>D7952</t>
  </si>
  <si>
    <t>D7953</t>
  </si>
  <si>
    <t>D7954</t>
  </si>
  <si>
    <t>D7955</t>
  </si>
  <si>
    <t>D7956</t>
  </si>
  <si>
    <t>D7957</t>
  </si>
  <si>
    <t>D7958</t>
  </si>
  <si>
    <t>NAL3085</t>
  </si>
  <si>
    <t>To be sent for met testing</t>
  </si>
  <si>
    <t>D7959</t>
  </si>
  <si>
    <t>D7960</t>
  </si>
  <si>
    <t>D7961</t>
  </si>
  <si>
    <t>D7962</t>
  </si>
  <si>
    <t>D7963</t>
  </si>
  <si>
    <t>D7964</t>
  </si>
  <si>
    <t>D7965</t>
  </si>
  <si>
    <t>D7966</t>
  </si>
  <si>
    <t>D7967</t>
  </si>
  <si>
    <t>D7968</t>
  </si>
  <si>
    <t>D7969</t>
  </si>
  <si>
    <t>D7970</t>
  </si>
  <si>
    <t>D7971</t>
  </si>
  <si>
    <t>D7972</t>
  </si>
  <si>
    <t>D7973</t>
  </si>
  <si>
    <t>D7974</t>
  </si>
  <si>
    <t>D7975</t>
  </si>
  <si>
    <t>D7976</t>
  </si>
  <si>
    <t>BM494</t>
  </si>
  <si>
    <t>D7977</t>
  </si>
  <si>
    <t>D7978</t>
  </si>
  <si>
    <t>D7979</t>
  </si>
  <si>
    <t>D7980</t>
  </si>
  <si>
    <t>D7981</t>
  </si>
  <si>
    <t>D7982</t>
  </si>
  <si>
    <t>D7983</t>
  </si>
  <si>
    <t>D7984</t>
  </si>
  <si>
    <t>D7985</t>
  </si>
  <si>
    <t>D7986</t>
  </si>
  <si>
    <t>D7987</t>
  </si>
  <si>
    <t>D7988</t>
  </si>
  <si>
    <t>D7989</t>
  </si>
  <si>
    <t>D7990</t>
  </si>
  <si>
    <t>D7991</t>
  </si>
  <si>
    <t>NS_MBDH068_0-2.5</t>
  </si>
  <si>
    <t>MBDH068</t>
  </si>
  <si>
    <t>poor recovery</t>
  </si>
  <si>
    <t>D7992</t>
  </si>
  <si>
    <t>HCORE</t>
  </si>
  <si>
    <t>NS_MBDH068_3.2-3.5</t>
  </si>
  <si>
    <t>core loss</t>
  </si>
  <si>
    <t>D7993</t>
  </si>
  <si>
    <t>NS_MBDH068_4.1-4.2</t>
  </si>
  <si>
    <t>D7994</t>
  </si>
  <si>
    <t>D7995</t>
  </si>
  <si>
    <t>D7996</t>
  </si>
  <si>
    <t>D7997</t>
  </si>
  <si>
    <t>D7998</t>
  </si>
  <si>
    <t>D7999</t>
  </si>
  <si>
    <t>D8000</t>
  </si>
  <si>
    <t>D8001</t>
  </si>
  <si>
    <t>D8002</t>
  </si>
  <si>
    <t>D8003</t>
  </si>
  <si>
    <t>D8004</t>
  </si>
  <si>
    <t>D8005</t>
  </si>
  <si>
    <t>D8006</t>
  </si>
  <si>
    <t>D8007</t>
  </si>
  <si>
    <t>D8008</t>
  </si>
  <si>
    <t>NS_MBDH068_15.49-15.79</t>
  </si>
  <si>
    <t>D8009</t>
  </si>
  <si>
    <t>D8010</t>
  </si>
  <si>
    <t>NS_MBDH068_16.2-16.5</t>
  </si>
  <si>
    <t>D8011</t>
  </si>
  <si>
    <t>D8012</t>
  </si>
  <si>
    <t>D8013</t>
  </si>
  <si>
    <t>NS_MBDH068_18.2-18.4</t>
  </si>
  <si>
    <t>D8014</t>
  </si>
  <si>
    <t>D8015</t>
  </si>
  <si>
    <t>D8016</t>
  </si>
  <si>
    <t>D8017</t>
  </si>
  <si>
    <t>NS_MBDH068_22.1-22.3</t>
  </si>
  <si>
    <t>D8018</t>
  </si>
  <si>
    <t>NS_MBDH068_23.2-23.5</t>
  </si>
  <si>
    <t>D8019</t>
  </si>
  <si>
    <t>D8020</t>
  </si>
  <si>
    <t>D8021</t>
  </si>
  <si>
    <t>D8022</t>
  </si>
  <si>
    <t>D8023</t>
  </si>
  <si>
    <t>D8024</t>
  </si>
  <si>
    <t>D8025</t>
  </si>
  <si>
    <t>D8026</t>
  </si>
  <si>
    <t>D8027</t>
  </si>
  <si>
    <t>D8028</t>
  </si>
  <si>
    <t>D8029</t>
  </si>
  <si>
    <t>D8030</t>
  </si>
  <si>
    <t>MBDH071</t>
  </si>
  <si>
    <t>NS_MBDH071_1-1.4</t>
  </si>
  <si>
    <t>ns</t>
  </si>
  <si>
    <t>D8031</t>
  </si>
  <si>
    <t>D8032</t>
  </si>
  <si>
    <t>D8033</t>
  </si>
  <si>
    <t>D8034</t>
  </si>
  <si>
    <t>D8035</t>
  </si>
  <si>
    <t>D8036</t>
  </si>
  <si>
    <t>D8037</t>
  </si>
  <si>
    <t>D8038</t>
  </si>
  <si>
    <t>D8039</t>
  </si>
  <si>
    <t>D8040</t>
  </si>
  <si>
    <t>D8041</t>
  </si>
  <si>
    <t>D8042</t>
  </si>
  <si>
    <t>D8043</t>
  </si>
  <si>
    <t>D8044</t>
  </si>
  <si>
    <t>D8045</t>
  </si>
  <si>
    <t>D8046</t>
  </si>
  <si>
    <t>D8047</t>
  </si>
  <si>
    <t>D8048</t>
  </si>
  <si>
    <t>Pack on separate pallet</t>
  </si>
  <si>
    <t>NA 20916</t>
  </si>
  <si>
    <t>D8049</t>
  </si>
  <si>
    <t>D8050</t>
  </si>
  <si>
    <t>D8051</t>
  </si>
  <si>
    <t>D8052</t>
  </si>
  <si>
    <t>D8053</t>
  </si>
  <si>
    <t>D8054</t>
  </si>
  <si>
    <t>D8055</t>
  </si>
  <si>
    <t>D8056</t>
  </si>
  <si>
    <t>D8057</t>
  </si>
  <si>
    <t>D8058</t>
  </si>
  <si>
    <t>D8059</t>
  </si>
  <si>
    <t>D8060</t>
  </si>
  <si>
    <t>D8061</t>
  </si>
  <si>
    <t>D8062</t>
  </si>
  <si>
    <t>D8063</t>
  </si>
  <si>
    <t>D8064</t>
  </si>
  <si>
    <t>D8065</t>
  </si>
  <si>
    <t>D8066</t>
  </si>
  <si>
    <t>D8067</t>
  </si>
  <si>
    <t>NS_MBDH071_34-34.2</t>
  </si>
  <si>
    <t>D8068</t>
  </si>
  <si>
    <t>D8069</t>
  </si>
  <si>
    <t>D8070</t>
  </si>
  <si>
    <t>D8071</t>
  </si>
  <si>
    <t>D8072</t>
  </si>
  <si>
    <t>D8073</t>
  </si>
  <si>
    <t>D8074</t>
  </si>
  <si>
    <t>D8075</t>
  </si>
  <si>
    <t>D8076</t>
  </si>
  <si>
    <t>D8077</t>
  </si>
  <si>
    <t>D8078</t>
  </si>
  <si>
    <t>D8079</t>
  </si>
  <si>
    <t>D8080</t>
  </si>
  <si>
    <t>NS_MBDH071_42.2-48.53</t>
  </si>
  <si>
    <t>D8081</t>
  </si>
  <si>
    <t>D8082</t>
  </si>
  <si>
    <t>D8083</t>
  </si>
  <si>
    <t>D8084</t>
  </si>
  <si>
    <t>D8085</t>
  </si>
  <si>
    <t>D8086</t>
  </si>
  <si>
    <t>NS_MBDH071_48.1-48.53</t>
  </si>
  <si>
    <t>D8087</t>
  </si>
  <si>
    <t>D8088</t>
  </si>
  <si>
    <t>D8089</t>
  </si>
  <si>
    <t>D8090</t>
  </si>
  <si>
    <t>D8091</t>
  </si>
  <si>
    <t>D8092</t>
  </si>
  <si>
    <t>D8093</t>
  </si>
  <si>
    <t>D8094</t>
  </si>
  <si>
    <t>D8095</t>
  </si>
  <si>
    <t>D8096</t>
  </si>
  <si>
    <t>D8097</t>
  </si>
  <si>
    <t>D8098</t>
  </si>
  <si>
    <t>D8099</t>
  </si>
  <si>
    <t>D8100</t>
  </si>
  <si>
    <t>D8101</t>
  </si>
  <si>
    <t>NS_MBDH071_60.78-61.11</t>
  </si>
  <si>
    <t>D8102</t>
  </si>
  <si>
    <t>D8103</t>
  </si>
  <si>
    <t>D8104</t>
  </si>
  <si>
    <t>D8105</t>
  </si>
  <si>
    <t>D8106</t>
  </si>
  <si>
    <t>D8107</t>
  </si>
  <si>
    <t>D8108</t>
  </si>
  <si>
    <t>D8109</t>
  </si>
  <si>
    <t>D8110</t>
  </si>
  <si>
    <t>D8111</t>
  </si>
  <si>
    <t>D8112</t>
  </si>
  <si>
    <t>D8113</t>
  </si>
  <si>
    <t>D8114</t>
  </si>
  <si>
    <t>D8115</t>
  </si>
  <si>
    <t>D8116</t>
  </si>
  <si>
    <t>NS_MBDH072_0-1.5</t>
  </si>
  <si>
    <t>MBDH072</t>
  </si>
  <si>
    <t>D8117</t>
  </si>
  <si>
    <t>NS_MBDH072_2.1-2.7</t>
  </si>
  <si>
    <t>D8118</t>
  </si>
  <si>
    <t>D8119</t>
  </si>
  <si>
    <t>D8120</t>
  </si>
  <si>
    <t>NS_MBDH072_5.3-5.4</t>
  </si>
  <si>
    <t>D8121</t>
  </si>
  <si>
    <t>D8122</t>
  </si>
  <si>
    <t>D8123</t>
  </si>
  <si>
    <t>D8124</t>
  </si>
  <si>
    <t>D8125</t>
  </si>
  <si>
    <t>D8126</t>
  </si>
  <si>
    <t>D8127</t>
  </si>
  <si>
    <t>D8128</t>
  </si>
  <si>
    <t>D8129</t>
  </si>
  <si>
    <t>D8130</t>
  </si>
  <si>
    <t>D8131</t>
  </si>
  <si>
    <t>D8132</t>
  </si>
  <si>
    <t>D8133</t>
  </si>
  <si>
    <t>D8134</t>
  </si>
  <si>
    <t>D8135</t>
  </si>
  <si>
    <t>D8136</t>
  </si>
  <si>
    <t>D8137</t>
  </si>
  <si>
    <t>D8138</t>
  </si>
  <si>
    <t>D8139</t>
  </si>
  <si>
    <t>D8140</t>
  </si>
  <si>
    <t>D8141</t>
  </si>
  <si>
    <t>NS_MBDH072_23.5-28.5</t>
  </si>
  <si>
    <t>No Sample</t>
  </si>
  <si>
    <t>D8142</t>
  </si>
  <si>
    <t>NS_MBDH072_29-29.5</t>
  </si>
  <si>
    <t>D8143</t>
  </si>
  <si>
    <t>NS_MBDH072_31.6-30.8</t>
  </si>
  <si>
    <t>D8144</t>
  </si>
  <si>
    <t>NS_MBDH072_31.2-31.6</t>
  </si>
  <si>
    <t>D8145</t>
  </si>
  <si>
    <t>D8146</t>
  </si>
  <si>
    <t>NS_MBDH072_32.3-32.4</t>
  </si>
  <si>
    <t>D8147</t>
  </si>
  <si>
    <t>NS_MBDH072_33.68-33.88</t>
  </si>
  <si>
    <t>D8148</t>
  </si>
  <si>
    <t>D8149</t>
  </si>
  <si>
    <t>D8150</t>
  </si>
  <si>
    <t>D8151</t>
  </si>
  <si>
    <t>NS_MBDH072_34.7-34.9</t>
  </si>
  <si>
    <t>D8152</t>
  </si>
  <si>
    <t>D8153</t>
  </si>
  <si>
    <t>NS_MBDH072_37.1-37.2</t>
  </si>
  <si>
    <t>D8154</t>
  </si>
  <si>
    <t>NS_MBDH072_37.9-38.7</t>
  </si>
  <si>
    <t>D8155</t>
  </si>
  <si>
    <t>D8156</t>
  </si>
  <si>
    <t>D8157</t>
  </si>
  <si>
    <t>D8158</t>
  </si>
  <si>
    <t>D8159</t>
  </si>
  <si>
    <t>NS_MBDH072_42.2-45</t>
  </si>
  <si>
    <t>NS_MBDH070_0-8</t>
  </si>
  <si>
    <t>MBDH070</t>
  </si>
  <si>
    <t>NO SAMPLE</t>
  </si>
  <si>
    <t>D8160</t>
  </si>
  <si>
    <t>D8161</t>
  </si>
  <si>
    <t>NS_MBDH070_10.2-10.6</t>
  </si>
  <si>
    <t>CORE LOSS</t>
  </si>
  <si>
    <t>D8162</t>
  </si>
  <si>
    <t>NS_MBDH070_11.1-11.5</t>
  </si>
  <si>
    <t>D8163</t>
  </si>
  <si>
    <t>D8164</t>
  </si>
  <si>
    <t>D8165</t>
  </si>
  <si>
    <t>D8166</t>
  </si>
  <si>
    <t>D8167</t>
  </si>
  <si>
    <t>D8168</t>
  </si>
  <si>
    <t>D8169</t>
  </si>
  <si>
    <t>D8170</t>
  </si>
  <si>
    <t>D8171</t>
  </si>
  <si>
    <t>D8172</t>
  </si>
  <si>
    <t>D8173</t>
  </si>
  <si>
    <t>D8174</t>
  </si>
  <si>
    <t>D8175</t>
  </si>
  <si>
    <t>D8176</t>
  </si>
  <si>
    <t>D8177</t>
  </si>
  <si>
    <t>D8178</t>
  </si>
  <si>
    <t>D8179</t>
  </si>
  <si>
    <t>D8180</t>
  </si>
  <si>
    <t>D8181</t>
  </si>
  <si>
    <t>D8182</t>
  </si>
  <si>
    <t>D8183</t>
  </si>
  <si>
    <t>D8184</t>
  </si>
  <si>
    <t>D8185</t>
  </si>
  <si>
    <t>D8186</t>
  </si>
  <si>
    <t>D8187</t>
  </si>
  <si>
    <t>D8188</t>
  </si>
  <si>
    <t>D8189</t>
  </si>
  <si>
    <t>D8190</t>
  </si>
  <si>
    <t>D8191</t>
  </si>
  <si>
    <t>D8192</t>
  </si>
  <si>
    <t>D8193</t>
  </si>
  <si>
    <t>D8194</t>
  </si>
  <si>
    <t>D8195</t>
  </si>
  <si>
    <t>D8196</t>
  </si>
  <si>
    <t>NS_MBDH070_42.4-42.8</t>
  </si>
  <si>
    <t>D8197</t>
  </si>
  <si>
    <t>D8198</t>
  </si>
  <si>
    <t>D8199</t>
  </si>
  <si>
    <t>D8200</t>
  </si>
  <si>
    <t>D8201</t>
  </si>
  <si>
    <t>D8202</t>
  </si>
  <si>
    <t>D8203</t>
  </si>
  <si>
    <t>D8204</t>
  </si>
  <si>
    <t>D8205</t>
  </si>
  <si>
    <t>D8206</t>
  </si>
  <si>
    <t>D8207</t>
  </si>
  <si>
    <t>D8208</t>
  </si>
  <si>
    <t>D8209</t>
  </si>
  <si>
    <t>D8210</t>
  </si>
  <si>
    <t>D8211</t>
  </si>
  <si>
    <t>D8212</t>
  </si>
  <si>
    <t>D8213</t>
  </si>
  <si>
    <t>NS_MBDH070_55.9-58.88</t>
  </si>
  <si>
    <t>NS_MBDH065_0-4.2</t>
  </si>
  <si>
    <t>MBDH065</t>
  </si>
  <si>
    <t>D8214</t>
  </si>
  <si>
    <t>NAL3091</t>
  </si>
  <si>
    <t>PQ</t>
  </si>
  <si>
    <t>NA 20923</t>
  </si>
  <si>
    <t>NS_MBDH065_5.2-5.7</t>
  </si>
  <si>
    <t>D8215</t>
  </si>
  <si>
    <t>D8216</t>
  </si>
  <si>
    <t>NS_MBDH065_7.9-8</t>
  </si>
  <si>
    <t>D8217</t>
  </si>
  <si>
    <t>NS_MBDH065_8.2-9.5</t>
  </si>
  <si>
    <t>D8218</t>
  </si>
  <si>
    <t>NS_MBDH065_10.7-11.7</t>
  </si>
  <si>
    <t>D8219</t>
  </si>
  <si>
    <t>NS_MBDH065_11.9-12.2</t>
  </si>
  <si>
    <t>D8220</t>
  </si>
  <si>
    <t>D8221</t>
  </si>
  <si>
    <t>D8222</t>
  </si>
  <si>
    <t>D8223</t>
  </si>
  <si>
    <t>D8224</t>
  </si>
  <si>
    <t>D8225</t>
  </si>
  <si>
    <t>D8226</t>
  </si>
  <si>
    <t>D8227</t>
  </si>
  <si>
    <t>D8228</t>
  </si>
  <si>
    <t>D8229</t>
  </si>
  <si>
    <t>D8230</t>
  </si>
  <si>
    <t>NS_MBDH065_21.9-22.2</t>
  </si>
  <si>
    <t>D8231</t>
  </si>
  <si>
    <t>NS_MBDH065_23.5-23.7</t>
  </si>
  <si>
    <t>D8232</t>
  </si>
  <si>
    <t>D8233</t>
  </si>
  <si>
    <t>D8234</t>
  </si>
  <si>
    <t>D8235</t>
  </si>
  <si>
    <t>D8236</t>
  </si>
  <si>
    <t>D8237</t>
  </si>
  <si>
    <t>D8238</t>
  </si>
  <si>
    <t>NS_MBDH065_29.7-29.9</t>
  </si>
  <si>
    <t>D8239</t>
  </si>
  <si>
    <t>D8240</t>
  </si>
  <si>
    <t>D8241</t>
  </si>
  <si>
    <t>NS_MBDH065_32.2-32.7</t>
  </si>
  <si>
    <t>D8242</t>
  </si>
  <si>
    <t>NS_MBDH065_33.8-34.4</t>
  </si>
  <si>
    <t>D8243</t>
  </si>
  <si>
    <t>D8244</t>
  </si>
  <si>
    <t>D8245</t>
  </si>
  <si>
    <t>NS_MBDH065_37.65-70.74</t>
  </si>
  <si>
    <t>D8246</t>
  </si>
  <si>
    <t>NS_MBDH065_71.02-71.32</t>
  </si>
  <si>
    <t>D8247</t>
  </si>
  <si>
    <t>D8248</t>
  </si>
  <si>
    <t>D8249</t>
  </si>
  <si>
    <t>D8250</t>
  </si>
  <si>
    <t>D8251</t>
  </si>
  <si>
    <t>D8252</t>
  </si>
  <si>
    <t>D8253</t>
  </si>
  <si>
    <t>D8254</t>
  </si>
  <si>
    <t>D8255</t>
  </si>
  <si>
    <t>NS_MBDH065_78-90</t>
  </si>
  <si>
    <t>D8256</t>
  </si>
  <si>
    <t>D8257</t>
  </si>
  <si>
    <t>D8258</t>
  </si>
  <si>
    <t>D8259</t>
  </si>
  <si>
    <t>D8260</t>
  </si>
  <si>
    <t>D8261</t>
  </si>
  <si>
    <t>D8262</t>
  </si>
  <si>
    <t>D8263</t>
  </si>
  <si>
    <t>D8264</t>
  </si>
  <si>
    <t>NS_MBDH065_99-109.95</t>
  </si>
  <si>
    <t>D8373</t>
  </si>
  <si>
    <t>MBDH011</t>
  </si>
  <si>
    <t>NAL3092</t>
  </si>
  <si>
    <t>G400_WRA</t>
  </si>
  <si>
    <t>NS_MBDH011_0_4.2</t>
  </si>
  <si>
    <t>G400I</t>
  </si>
  <si>
    <t>D8374</t>
  </si>
  <si>
    <t>D8375</t>
  </si>
  <si>
    <t>D8376</t>
  </si>
  <si>
    <t>D8377</t>
  </si>
  <si>
    <t>D8378</t>
  </si>
  <si>
    <t>D8379</t>
  </si>
  <si>
    <t>NS_MBDH011_4.5_10.5</t>
  </si>
  <si>
    <t>D8380</t>
  </si>
  <si>
    <t>D8381</t>
  </si>
  <si>
    <t>D8382</t>
  </si>
  <si>
    <t>NS_MBDH011_10.5-10.8</t>
  </si>
  <si>
    <t>CORE MISSING</t>
  </si>
  <si>
    <t>D8383</t>
  </si>
  <si>
    <t>NS_MBDH011_10.8_20.2</t>
  </si>
  <si>
    <t>D8384</t>
  </si>
  <si>
    <t>D8385</t>
  </si>
  <si>
    <t>D8386</t>
  </si>
  <si>
    <t>D8387</t>
  </si>
  <si>
    <t>NS_MBDH011_20.20-20.5</t>
  </si>
  <si>
    <t>D8388</t>
  </si>
  <si>
    <t>NS_MBDH011_20.5_30</t>
  </si>
  <si>
    <t>D8389</t>
  </si>
  <si>
    <t>D8390</t>
  </si>
  <si>
    <t>D8391</t>
  </si>
  <si>
    <t>D8392</t>
  </si>
  <si>
    <t>D8393</t>
  </si>
  <si>
    <t>D8394</t>
  </si>
  <si>
    <t>NS_MBDH011_30_40</t>
  </si>
  <si>
    <t>D8395</t>
  </si>
  <si>
    <t>D8396</t>
  </si>
  <si>
    <t>NS_MBDH069_0-28.27</t>
  </si>
  <si>
    <t>MBDH069</t>
  </si>
  <si>
    <t>D8265</t>
  </si>
  <si>
    <t>D8266</t>
  </si>
  <si>
    <t>D8267</t>
  </si>
  <si>
    <t>NS_MBDH069_30.7-31.2</t>
  </si>
  <si>
    <t>D8268</t>
  </si>
  <si>
    <t>D8269</t>
  </si>
  <si>
    <t>D8270</t>
  </si>
  <si>
    <t>D8271</t>
  </si>
  <si>
    <t>D8272</t>
  </si>
  <si>
    <t>D8273</t>
  </si>
  <si>
    <t>D8274</t>
  </si>
  <si>
    <t>D8275</t>
  </si>
  <si>
    <t>D8276</t>
  </si>
  <si>
    <t>D8277</t>
  </si>
  <si>
    <t>D8278</t>
  </si>
  <si>
    <t>D8279</t>
  </si>
  <si>
    <t>D8280</t>
  </si>
  <si>
    <t>D8281</t>
  </si>
  <si>
    <t>NS_MBDH069_42.56-42.76</t>
  </si>
  <si>
    <t>D8282</t>
  </si>
  <si>
    <t>D8283</t>
  </si>
  <si>
    <t>D8284</t>
  </si>
  <si>
    <t>D8285</t>
  </si>
  <si>
    <t>D8286</t>
  </si>
  <si>
    <t>D8287</t>
  </si>
  <si>
    <t>D8288</t>
  </si>
  <si>
    <t>D8289</t>
  </si>
  <si>
    <t>D8290</t>
  </si>
  <si>
    <t>NS_MBDH069_52.9-53.4</t>
  </si>
  <si>
    <t>D8291</t>
  </si>
  <si>
    <t>NS_MBDH069_53.6-54.3</t>
  </si>
  <si>
    <t>D8292</t>
  </si>
  <si>
    <t>NS_MBDH069_54.85-55.2</t>
  </si>
  <si>
    <t>D8293</t>
  </si>
  <si>
    <t>D8294</t>
  </si>
  <si>
    <t>D8295</t>
  </si>
  <si>
    <t>D8296</t>
  </si>
  <si>
    <t>NS_MBDH069_59.4-59.7</t>
  </si>
  <si>
    <t>D8297</t>
  </si>
  <si>
    <t>D8298</t>
  </si>
  <si>
    <t>NS_MBDH069_61-61.2</t>
  </si>
  <si>
    <t>D8299</t>
  </si>
  <si>
    <t>D8300</t>
  </si>
  <si>
    <t>D8301</t>
  </si>
  <si>
    <t>NS_MBDH069_62-62.2</t>
  </si>
  <si>
    <t>D8302</t>
  </si>
  <si>
    <t>D8303</t>
  </si>
  <si>
    <t>D8304</t>
  </si>
  <si>
    <t>D8305</t>
  </si>
  <si>
    <t>D8306</t>
  </si>
  <si>
    <t>D8307</t>
  </si>
  <si>
    <t>D8308</t>
  </si>
  <si>
    <t>D8309</t>
  </si>
  <si>
    <t>D8310</t>
  </si>
  <si>
    <t>D8311</t>
  </si>
  <si>
    <t>D8312</t>
  </si>
  <si>
    <t>D8313</t>
  </si>
  <si>
    <t>D8314</t>
  </si>
  <si>
    <t>D8315</t>
  </si>
  <si>
    <t>D8316</t>
  </si>
  <si>
    <t>D8317</t>
  </si>
  <si>
    <t>need to sample more below</t>
  </si>
  <si>
    <t>NS_MBDH069_81-105.66</t>
  </si>
  <si>
    <t>NS_MBDH066_0-50.58</t>
  </si>
  <si>
    <t>MBDH066</t>
  </si>
  <si>
    <t>D8318</t>
  </si>
  <si>
    <t>D8319</t>
  </si>
  <si>
    <t>D8320</t>
  </si>
  <si>
    <t>D8321</t>
  </si>
  <si>
    <t>D8322</t>
  </si>
  <si>
    <t>D8323</t>
  </si>
  <si>
    <t>D8324</t>
  </si>
  <si>
    <t>D8325</t>
  </si>
  <si>
    <t>D8326</t>
  </si>
  <si>
    <t>D8327</t>
  </si>
  <si>
    <t>D8328</t>
  </si>
  <si>
    <t>D8329</t>
  </si>
  <si>
    <t>D8330</t>
  </si>
  <si>
    <t>D8331</t>
  </si>
  <si>
    <t>D8332</t>
  </si>
  <si>
    <t>D8333</t>
  </si>
  <si>
    <t>D8334</t>
  </si>
  <si>
    <t>D8335</t>
  </si>
  <si>
    <t>D8336</t>
  </si>
  <si>
    <t>D8337</t>
  </si>
  <si>
    <t>D8338</t>
  </si>
  <si>
    <t>D8339</t>
  </si>
  <si>
    <t>D8340</t>
  </si>
  <si>
    <t>D8341</t>
  </si>
  <si>
    <t>D8342</t>
  </si>
  <si>
    <t>D8343</t>
  </si>
  <si>
    <t>D8344</t>
  </si>
  <si>
    <t>D8345</t>
  </si>
  <si>
    <t>D8346</t>
  </si>
  <si>
    <t>D8347</t>
  </si>
  <si>
    <t>D8348</t>
  </si>
  <si>
    <t>D8349</t>
  </si>
  <si>
    <t>D8350</t>
  </si>
  <si>
    <t>D8351</t>
  </si>
  <si>
    <t>D8352</t>
  </si>
  <si>
    <t>D8353</t>
  </si>
  <si>
    <t>D8354</t>
  </si>
  <si>
    <t>D8355</t>
  </si>
  <si>
    <t>D8356</t>
  </si>
  <si>
    <t>D8357</t>
  </si>
  <si>
    <t>D8358</t>
  </si>
  <si>
    <t>D8359</t>
  </si>
  <si>
    <t>D8360</t>
  </si>
  <si>
    <t>D8361</t>
  </si>
  <si>
    <t>D8362</t>
  </si>
  <si>
    <t>D8363</t>
  </si>
  <si>
    <t>D8364</t>
  </si>
  <si>
    <t>D8365</t>
  </si>
  <si>
    <t>D8366</t>
  </si>
  <si>
    <t>D8367</t>
  </si>
  <si>
    <t>D8368</t>
  </si>
  <si>
    <t>D8369</t>
  </si>
  <si>
    <t>D8370</t>
  </si>
  <si>
    <t>D8371</t>
  </si>
  <si>
    <t>D8372</t>
  </si>
  <si>
    <t>NS_MBDH066_107.64-114.6</t>
  </si>
  <si>
    <t>C01920</t>
  </si>
  <si>
    <t>HCM-19</t>
  </si>
  <si>
    <t>NAL3093</t>
  </si>
  <si>
    <t>"A" sample also exists for this number used at Moline</t>
  </si>
  <si>
    <t>NA 22032</t>
  </si>
  <si>
    <t>C01921</t>
  </si>
  <si>
    <t>C01922</t>
  </si>
  <si>
    <t>C01923</t>
  </si>
  <si>
    <t>C01924</t>
  </si>
  <si>
    <t>C01925</t>
  </si>
  <si>
    <t>C01927</t>
  </si>
  <si>
    <t>NS_HCT-01_0-25</t>
  </si>
  <si>
    <t>HCT-01</t>
  </si>
  <si>
    <t>NS_HCT-02B_0-79</t>
  </si>
  <si>
    <t>HCT-02B</t>
  </si>
  <si>
    <t>NS_HCM-19_0-7</t>
  </si>
  <si>
    <t>NS_HCM-19_28-100</t>
  </si>
  <si>
    <t>NS_HCM-16_0-100</t>
  </si>
  <si>
    <t>HCM-16</t>
  </si>
  <si>
    <t>NS_HCM-17_0-120</t>
  </si>
  <si>
    <t>HCM-17</t>
  </si>
  <si>
    <t>NS_HCM-18_0-24</t>
  </si>
  <si>
    <t>HCM-18</t>
  </si>
  <si>
    <t>KPEARCE</t>
  </si>
  <si>
    <t>NAL3094</t>
  </si>
  <si>
    <t>NS_MBDH064_0-95</t>
  </si>
  <si>
    <t>MBDH064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</si>
</sst>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MS Sans Serif"/>
    </font>
  </fonts>
  <fills count="1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19">
    <xf numFmtId="0" fontId="0" fillId="0" borderId="0" xfId="0"/>
    <xf numFmtId="0" fontId="2" fillId="2" borderId="1" xfId="1" applyFont="1" applyFill="1" applyBorder="1" applyAlignment="1">
      <alignment horizontal="left" textRotation="90" wrapText="1"/>
    </xf>
    <xf numFmtId="0" fontId="2" fillId="3" borderId="1" xfId="1" applyFont="1" applyFill="1" applyBorder="1" applyAlignment="1">
      <alignment textRotation="90" wrapText="1"/>
    </xf>
    <xf numFmtId="2" fontId="2" fillId="3" borderId="1" xfId="1" applyNumberFormat="1" applyFont="1" applyFill="1" applyBorder="1" applyAlignment="1">
      <alignment horizontal="right" textRotation="90" wrapText="1"/>
    </xf>
    <xf numFmtId="2" fontId="2" fillId="3" borderId="1" xfId="1" applyNumberFormat="1" applyFont="1" applyFill="1" applyBorder="1" applyAlignment="1">
      <alignment horizontal="center" textRotation="90" wrapText="1"/>
    </xf>
    <xf numFmtId="0" fontId="2" fillId="3" borderId="1" xfId="1" applyFont="1" applyFill="1" applyBorder="1" applyAlignment="1">
      <alignment horizontal="center" textRotation="90" wrapText="1"/>
    </xf>
    <xf numFmtId="0" fontId="2" fillId="3" borderId="1" xfId="1" applyFont="1" applyFill="1" applyBorder="1" applyAlignment="1">
      <alignment horizontal="left" textRotation="90" wrapText="1"/>
    </xf>
    <xf numFmtId="14" fontId="2" fillId="3" borderId="1" xfId="1" applyNumberFormat="1" applyFont="1" applyFill="1" applyBorder="1" applyAlignment="1">
      <alignment horizontal="center" textRotation="90" wrapText="1"/>
    </xf>
    <xf numFmtId="0" fontId="2" fillId="3" borderId="2" xfId="1" applyFont="1" applyFill="1" applyBorder="1" applyAlignment="1">
      <alignment horizontal="center" textRotation="90" wrapText="1"/>
    </xf>
    <xf numFmtId="0" fontId="2" fillId="3" borderId="2" xfId="1" applyFont="1" applyFill="1" applyBorder="1" applyAlignment="1">
      <alignment horizontal="left" textRotation="90" wrapText="1"/>
    </xf>
    <xf numFmtId="0" fontId="3" fillId="4" borderId="1" xfId="0" applyFont="1" applyFill="1" applyBorder="1" applyAlignment="1">
      <alignment horizontal="left"/>
    </xf>
    <xf numFmtId="2" fontId="3" fillId="4" borderId="1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6" fontId="3" fillId="0" borderId="1" xfId="0" applyNumberFormat="1" applyFont="1" applyBorder="1"/>
    <xf numFmtId="2" fontId="3" fillId="0" borderId="1" xfId="0" applyNumberFormat="1" applyFont="1" applyBorder="1"/>
    <xf numFmtId="0" fontId="3" fillId="0" borderId="1" xfId="0" applyFont="1" applyBorder="1"/>
    <xf numFmtId="0" fontId="4" fillId="5" borderId="2" xfId="1" applyFont="1" applyFill="1" applyBorder="1" applyAlignment="1">
      <alignment horizontal="center" textRotation="90" wrapText="1"/>
    </xf>
    <xf numFmtId="0" fontId="2" fillId="6" borderId="2" xfId="1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left"/>
    </xf>
    <xf numFmtId="1" fontId="3" fillId="0" borderId="1" xfId="0" applyNumberFormat="1" applyFont="1" applyBorder="1" applyAlignment="1">
      <alignment horizontal="right"/>
    </xf>
    <xf numFmtId="2" fontId="5" fillId="0" borderId="1" xfId="0" applyNumberFormat="1" applyFont="1" applyBorder="1"/>
    <xf numFmtId="14" fontId="3" fillId="0" borderId="1" xfId="0" applyNumberFormat="1" applyFont="1" applyBorder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1" fontId="3" fillId="7" borderId="1" xfId="0" applyNumberFormat="1" applyFont="1" applyFill="1" applyBorder="1"/>
    <xf numFmtId="0" fontId="3" fillId="8" borderId="2" xfId="2" applyFont="1" applyFill="1" applyBorder="1"/>
    <xf numFmtId="0" fontId="3" fillId="9" borderId="2" xfId="0" applyFont="1" applyFill="1" applyBorder="1"/>
    <xf numFmtId="0" fontId="3" fillId="6" borderId="1" xfId="0" applyFont="1" applyFill="1" applyBorder="1" applyAlignment="1">
      <alignment horizontal="left"/>
    </xf>
    <xf numFmtId="0" fontId="3" fillId="6" borderId="1" xfId="0" applyFont="1" applyFill="1" applyBorder="1"/>
    <xf numFmtId="1" fontId="3" fillId="6" borderId="1" xfId="0" applyNumberFormat="1" applyFont="1" applyFill="1" applyBorder="1" applyAlignment="1">
      <alignment horizontal="right"/>
    </xf>
    <xf numFmtId="2" fontId="5" fillId="6" borderId="1" xfId="0" applyNumberFormat="1" applyFont="1" applyFill="1" applyBorder="1"/>
    <xf numFmtId="14" fontId="3" fillId="6" borderId="1" xfId="0" applyNumberFormat="1" applyFont="1" applyFill="1" applyBorder="1"/>
    <xf numFmtId="2" fontId="3" fillId="6" borderId="1" xfId="0" applyNumberFormat="1" applyFont="1" applyFill="1" applyBorder="1"/>
    <xf numFmtId="1" fontId="3" fillId="6" borderId="1" xfId="0" applyNumberFormat="1" applyFont="1" applyFill="1" applyBorder="1"/>
    <xf numFmtId="164" fontId="3" fillId="6" borderId="1" xfId="0" applyNumberFormat="1" applyFont="1" applyFill="1" applyBorder="1" applyAlignment="1">
      <alignment horizontal="right"/>
    </xf>
    <xf numFmtId="0" fontId="3" fillId="6" borderId="1" xfId="0" applyFont="1" applyFill="1" applyBorder="1" applyAlignment="1">
      <alignment horizontal="right"/>
    </xf>
    <xf numFmtId="165" fontId="3" fillId="6" borderId="1" xfId="0" applyNumberFormat="1" applyFont="1" applyFill="1" applyBorder="1" applyAlignment="1">
      <alignment horizontal="right"/>
    </xf>
    <xf numFmtId="165" fontId="3" fillId="6" borderId="1" xfId="0" applyNumberFormat="1" applyFont="1" applyFill="1" applyBorder="1"/>
    <xf numFmtId="166" fontId="3" fillId="6" borderId="1" xfId="0" applyNumberFormat="1" applyFont="1" applyFill="1" applyBorder="1"/>
    <xf numFmtId="0" fontId="3" fillId="10" borderId="1" xfId="0" applyFont="1" applyFill="1" applyBorder="1" applyAlignment="1">
      <alignment horizontal="left"/>
    </xf>
    <xf numFmtId="0" fontId="3" fillId="10" borderId="1" xfId="0" applyFont="1" applyFill="1" applyBorder="1"/>
    <xf numFmtId="1" fontId="3" fillId="10" borderId="1" xfId="0" applyNumberFormat="1" applyFont="1" applyFill="1" applyBorder="1" applyAlignment="1">
      <alignment horizontal="right"/>
    </xf>
    <xf numFmtId="2" fontId="5" fillId="10" borderId="1" xfId="0" applyNumberFormat="1" applyFont="1" applyFill="1" applyBorder="1"/>
    <xf numFmtId="14" fontId="3" fillId="10" borderId="1" xfId="0" applyNumberFormat="1" applyFont="1" applyFill="1" applyBorder="1"/>
    <xf numFmtId="0" fontId="3" fillId="10" borderId="2" xfId="0" applyFont="1" applyFill="1" applyBorder="1"/>
    <xf numFmtId="0" fontId="3" fillId="10" borderId="2" xfId="0" applyFont="1" applyFill="1" applyBorder="1" applyAlignment="1">
      <alignment horizontal="left"/>
    </xf>
    <xf numFmtId="2" fontId="3" fillId="10" borderId="1" xfId="0" applyNumberFormat="1" applyFont="1" applyFill="1" applyBorder="1"/>
    <xf numFmtId="1" fontId="3" fillId="10" borderId="1" xfId="0" applyNumberFormat="1" applyFont="1" applyFill="1" applyBorder="1"/>
    <xf numFmtId="164" fontId="3" fillId="10" borderId="1" xfId="0" applyNumberFormat="1" applyFont="1" applyFill="1" applyBorder="1" applyAlignment="1">
      <alignment horizontal="right"/>
    </xf>
    <xf numFmtId="1" fontId="5" fillId="0" borderId="1" xfId="0" applyNumberFormat="1" applyFont="1" applyBorder="1"/>
    <xf numFmtId="0" fontId="3" fillId="8" borderId="1" xfId="0" applyFont="1" applyFill="1" applyBorder="1"/>
    <xf numFmtId="0" fontId="3" fillId="11" borderId="1" xfId="0" applyFont="1" applyFill="1" applyBorder="1" applyAlignment="1">
      <alignment horizontal="left"/>
    </xf>
    <xf numFmtId="0" fontId="3" fillId="11" borderId="1" xfId="0" applyFont="1" applyFill="1" applyBorder="1"/>
    <xf numFmtId="1" fontId="3" fillId="11" borderId="1" xfId="0" applyNumberFormat="1" applyFont="1" applyFill="1" applyBorder="1" applyAlignment="1">
      <alignment horizontal="right"/>
    </xf>
    <xf numFmtId="1" fontId="5" fillId="11" borderId="1" xfId="0" applyNumberFormat="1" applyFont="1" applyFill="1" applyBorder="1"/>
    <xf numFmtId="14" fontId="3" fillId="11" borderId="1" xfId="0" applyNumberFormat="1" applyFont="1" applyFill="1" applyBorder="1"/>
    <xf numFmtId="2" fontId="3" fillId="11" borderId="1" xfId="0" applyNumberFormat="1" applyFont="1" applyFill="1" applyBorder="1"/>
    <xf numFmtId="1" fontId="3" fillId="11" borderId="1" xfId="0" applyNumberFormat="1" applyFont="1" applyFill="1" applyBorder="1"/>
    <xf numFmtId="164" fontId="3" fillId="11" borderId="1" xfId="0" applyNumberFormat="1" applyFont="1" applyFill="1" applyBorder="1" applyAlignment="1">
      <alignment horizontal="right"/>
    </xf>
    <xf numFmtId="0" fontId="3" fillId="11" borderId="1" xfId="0" applyFont="1" applyFill="1" applyBorder="1" applyAlignment="1">
      <alignment horizontal="right"/>
    </xf>
    <xf numFmtId="165" fontId="3" fillId="11" borderId="1" xfId="0" applyNumberFormat="1" applyFont="1" applyFill="1" applyBorder="1" applyAlignment="1">
      <alignment horizontal="right"/>
    </xf>
    <xf numFmtId="165" fontId="3" fillId="11" borderId="1" xfId="0" applyNumberFormat="1" applyFont="1" applyFill="1" applyBorder="1"/>
    <xf numFmtId="166" fontId="3" fillId="11" borderId="1" xfId="0" applyNumberFormat="1" applyFont="1" applyFill="1" applyBorder="1"/>
    <xf numFmtId="0" fontId="3" fillId="12" borderId="1" xfId="0" applyFont="1" applyFill="1" applyBorder="1" applyAlignment="1">
      <alignment horizontal="left"/>
    </xf>
    <xf numFmtId="0" fontId="3" fillId="12" borderId="1" xfId="0" applyFont="1" applyFill="1" applyBorder="1"/>
    <xf numFmtId="1" fontId="3" fillId="12" borderId="1" xfId="0" applyNumberFormat="1" applyFont="1" applyFill="1" applyBorder="1" applyAlignment="1">
      <alignment horizontal="right"/>
    </xf>
    <xf numFmtId="1" fontId="5" fillId="12" borderId="1" xfId="0" applyNumberFormat="1" applyFont="1" applyFill="1" applyBorder="1"/>
    <xf numFmtId="14" fontId="3" fillId="12" borderId="1" xfId="0" applyNumberFormat="1" applyFont="1" applyFill="1" applyBorder="1"/>
    <xf numFmtId="2" fontId="3" fillId="12" borderId="1" xfId="0" applyNumberFormat="1" applyFont="1" applyFill="1" applyBorder="1"/>
    <xf numFmtId="1" fontId="3" fillId="12" borderId="1" xfId="0" applyNumberFormat="1" applyFont="1" applyFill="1" applyBorder="1"/>
    <xf numFmtId="164" fontId="3" fillId="12" borderId="1" xfId="0" applyNumberFormat="1" applyFont="1" applyFill="1" applyBorder="1" applyAlignment="1">
      <alignment horizontal="right"/>
    </xf>
    <xf numFmtId="0" fontId="3" fillId="12" borderId="1" xfId="0" applyFont="1" applyFill="1" applyBorder="1" applyAlignment="1">
      <alignment horizontal="right"/>
    </xf>
    <xf numFmtId="165" fontId="3" fillId="12" borderId="1" xfId="0" applyNumberFormat="1" applyFont="1" applyFill="1" applyBorder="1" applyAlignment="1">
      <alignment horizontal="right"/>
    </xf>
    <xf numFmtId="165" fontId="3" fillId="12" borderId="1" xfId="0" applyNumberFormat="1" applyFont="1" applyFill="1" applyBorder="1"/>
    <xf numFmtId="166" fontId="3" fillId="12" borderId="1" xfId="0" applyNumberFormat="1" applyFont="1" applyFill="1" applyBorder="1"/>
    <xf numFmtId="1" fontId="5" fillId="6" borderId="1" xfId="0" applyNumberFormat="1" applyFont="1" applyFill="1" applyBorder="1"/>
    <xf numFmtId="1" fontId="5" fillId="10" borderId="1" xfId="0" applyNumberFormat="1" applyFont="1" applyFill="1" applyBorder="1"/>
    <xf numFmtId="0" fontId="3" fillId="10" borderId="1" xfId="0" applyFont="1" applyFill="1" applyBorder="1" applyAlignment="1">
      <alignment horizontal="right"/>
    </xf>
    <xf numFmtId="165" fontId="3" fillId="10" borderId="1" xfId="0" applyNumberFormat="1" applyFont="1" applyFill="1" applyBorder="1" applyAlignment="1">
      <alignment horizontal="right"/>
    </xf>
    <xf numFmtId="165" fontId="3" fillId="10" borderId="1" xfId="0" applyNumberFormat="1" applyFont="1" applyFill="1" applyBorder="1"/>
    <xf numFmtId="166" fontId="3" fillId="10" borderId="1" xfId="0" applyNumberFormat="1" applyFont="1" applyFill="1" applyBorder="1"/>
    <xf numFmtId="2" fontId="3" fillId="0" borderId="1" xfId="0" applyNumberFormat="1" applyFont="1" applyBorder="1" applyAlignment="1">
      <alignment horizontal="right"/>
    </xf>
    <xf numFmtId="0" fontId="0" fillId="0" borderId="1" xfId="0" applyBorder="1"/>
    <xf numFmtId="2" fontId="3" fillId="6" borderId="1" xfId="0" applyNumberFormat="1" applyFont="1" applyFill="1" applyBorder="1" applyAlignment="1">
      <alignment horizontal="right"/>
    </xf>
    <xf numFmtId="0" fontId="0" fillId="6" borderId="1" xfId="0" applyFill="1" applyBorder="1"/>
    <xf numFmtId="0" fontId="3" fillId="2" borderId="1" xfId="0" applyFont="1" applyFill="1" applyBorder="1"/>
    <xf numFmtId="2" fontId="3" fillId="11" borderId="1" xfId="0" applyNumberFormat="1" applyFont="1" applyFill="1" applyBorder="1" applyAlignment="1">
      <alignment horizontal="right"/>
    </xf>
    <xf numFmtId="2" fontId="5" fillId="11" borderId="1" xfId="0" applyNumberFormat="1" applyFont="1" applyFill="1" applyBorder="1"/>
    <xf numFmtId="0" fontId="0" fillId="11" borderId="1" xfId="0" applyFill="1" applyBorder="1"/>
    <xf numFmtId="2" fontId="3" fillId="12" borderId="1" xfId="0" applyNumberFormat="1" applyFont="1" applyFill="1" applyBorder="1" applyAlignment="1">
      <alignment horizontal="right"/>
    </xf>
    <xf numFmtId="2" fontId="5" fillId="12" borderId="1" xfId="0" applyNumberFormat="1" applyFont="1" applyFill="1" applyBorder="1"/>
    <xf numFmtId="2" fontId="3" fillId="10" borderId="1" xfId="0" applyNumberFormat="1" applyFont="1" applyFill="1" applyBorder="1" applyAlignment="1">
      <alignment horizontal="right"/>
    </xf>
    <xf numFmtId="0" fontId="0" fillId="10" borderId="1" xfId="0" applyFill="1" applyBorder="1"/>
    <xf numFmtId="0" fontId="3" fillId="13" borderId="1" xfId="0" applyFont="1" applyFill="1" applyBorder="1"/>
    <xf numFmtId="0" fontId="3" fillId="14" borderId="1" xfId="0" applyFont="1" applyFill="1" applyBorder="1"/>
    <xf numFmtId="2" fontId="3" fillId="14" borderId="1" xfId="0" applyNumberFormat="1" applyFont="1" applyFill="1" applyBorder="1"/>
    <xf numFmtId="164" fontId="3" fillId="14" borderId="1" xfId="0" applyNumberFormat="1" applyFont="1" applyFill="1" applyBorder="1" applyAlignment="1">
      <alignment horizontal="right"/>
    </xf>
    <xf numFmtId="2" fontId="3" fillId="7" borderId="1" xfId="0" applyNumberFormat="1" applyFont="1" applyFill="1" applyBorder="1"/>
    <xf numFmtId="0" fontId="3" fillId="14" borderId="1" xfId="0" applyFont="1" applyFill="1" applyBorder="1" applyAlignment="1">
      <alignment horizontal="left"/>
    </xf>
    <xf numFmtId="2" fontId="3" fillId="14" borderId="1" xfId="0" applyNumberFormat="1" applyFont="1" applyFill="1" applyBorder="1" applyAlignment="1">
      <alignment horizontal="right"/>
    </xf>
    <xf numFmtId="14" fontId="3" fillId="14" borderId="1" xfId="0" applyNumberFormat="1" applyFont="1" applyFill="1" applyBorder="1"/>
    <xf numFmtId="0" fontId="3" fillId="15" borderId="1" xfId="0" applyFont="1" applyFill="1" applyBorder="1"/>
    <xf numFmtId="0" fontId="5" fillId="15" borderId="1" xfId="0" applyFont="1" applyFill="1" applyBorder="1"/>
    <xf numFmtId="0" fontId="5" fillId="0" borderId="1" xfId="0" applyFont="1" applyBorder="1"/>
    <xf numFmtId="0" fontId="5" fillId="6" borderId="1" xfId="0" applyFont="1" applyFill="1" applyBorder="1"/>
    <xf numFmtId="0" fontId="3" fillId="0" borderId="0" xfId="0" applyFont="1"/>
    <xf numFmtId="0" fontId="3" fillId="8" borderId="1" xfId="0" applyFont="1" applyFill="1" applyBorder="1" applyAlignment="1">
      <alignment horizontal="left"/>
    </xf>
    <xf numFmtId="1" fontId="3" fillId="14" borderId="1" xfId="0" applyNumberFormat="1" applyFont="1" applyFill="1" applyBorder="1"/>
    <xf numFmtId="0" fontId="3" fillId="14" borderId="1" xfId="0" applyFont="1" applyFill="1" applyBorder="1" applyAlignment="1">
      <alignment horizontal="right"/>
    </xf>
    <xf numFmtId="165" fontId="3" fillId="14" borderId="1" xfId="0" applyNumberFormat="1" applyFont="1" applyFill="1" applyBorder="1" applyAlignment="1">
      <alignment horizontal="right"/>
    </xf>
    <xf numFmtId="0" fontId="3" fillId="16" borderId="1" xfId="0" applyFont="1" applyFill="1" applyBorder="1"/>
    <xf numFmtId="0" fontId="3" fillId="17" borderId="1" xfId="0" applyFont="1" applyFill="1" applyBorder="1" applyAlignment="1">
      <alignment horizontal="left"/>
    </xf>
    <xf numFmtId="0" fontId="3" fillId="7" borderId="1" xfId="0" applyFont="1" applyFill="1" applyBorder="1"/>
    <xf numFmtId="0" fontId="3" fillId="8" borderId="2" xfId="0" applyFont="1" applyFill="1" applyBorder="1"/>
  </cellXfs>
  <cellStyles count="3">
    <cellStyle name="Normal" xfId="0" builtinId="0"/>
    <cellStyle name="Normal 2 3" xfId="2"/>
    <cellStyle name="Normal_Samples_1" xfId="1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02%20Burnside\300_Drilling\2017\Geological%20Logs\HCM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LAR"/>
      <sheetName val="SURVEY"/>
      <sheetName val="NITON XRF"/>
      <sheetName val="Digital Log"/>
      <sheetName val="Logging Codes"/>
      <sheetName val="Sampling Sheet"/>
      <sheetName val="Sheet1"/>
      <sheetName val="Hyd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01"/>
  <sheetViews>
    <sheetView tabSelected="1" workbookViewId="0">
      <selection sqref="A1:XFD1048576"/>
    </sheetView>
  </sheetViews>
  <sheetFormatPr defaultRowHeight="15" x14ac:dyDescent="0.25"/>
  <sheetData>
    <row r="1" spans="1:62" s="20" customFormat="1" ht="59.25" x14ac:dyDescent="0.2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7" t="s">
        <v>9</v>
      </c>
      <c r="K1" s="5" t="s">
        <v>10</v>
      </c>
      <c r="L1" s="8" t="s">
        <v>11</v>
      </c>
      <c r="M1" s="5" t="s">
        <v>12</v>
      </c>
      <c r="N1" s="5" t="s">
        <v>13</v>
      </c>
      <c r="O1" s="6" t="s">
        <v>14</v>
      </c>
      <c r="P1" s="9" t="s">
        <v>15</v>
      </c>
      <c r="Q1" s="6" t="s">
        <v>16</v>
      </c>
      <c r="R1" s="10"/>
      <c r="S1" s="11" t="s">
        <v>17</v>
      </c>
      <c r="T1" s="12" t="s">
        <v>18</v>
      </c>
      <c r="U1" s="12" t="s">
        <v>19</v>
      </c>
      <c r="V1" s="12" t="s">
        <v>20</v>
      </c>
      <c r="W1" s="12" t="s">
        <v>21</v>
      </c>
      <c r="X1" s="12" t="s">
        <v>22</v>
      </c>
      <c r="Y1" s="13" t="s">
        <v>23</v>
      </c>
      <c r="Z1" s="12" t="s">
        <v>24</v>
      </c>
      <c r="AA1" s="12" t="s">
        <v>25</v>
      </c>
      <c r="AB1" s="12" t="s">
        <v>26</v>
      </c>
      <c r="AC1" s="12" t="s">
        <v>27</v>
      </c>
      <c r="AD1" s="12" t="s">
        <v>28</v>
      </c>
      <c r="AE1" s="12" t="s">
        <v>29</v>
      </c>
      <c r="AF1" s="12" t="s">
        <v>30</v>
      </c>
      <c r="AG1" s="12" t="s">
        <v>31</v>
      </c>
      <c r="AH1" s="12" t="s">
        <v>32</v>
      </c>
      <c r="AI1" s="12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4</v>
      </c>
      <c r="AP1" s="14" t="s">
        <v>39</v>
      </c>
      <c r="AQ1" s="15" t="s">
        <v>40</v>
      </c>
      <c r="AR1" s="16" t="s">
        <v>41</v>
      </c>
      <c r="AS1" s="16" t="s">
        <v>42</v>
      </c>
      <c r="AT1" s="16" t="s">
        <v>43</v>
      </c>
      <c r="AU1" s="17" t="s">
        <v>44</v>
      </c>
      <c r="AV1" s="16" t="s">
        <v>45</v>
      </c>
      <c r="AW1" s="18" t="s">
        <v>46</v>
      </c>
      <c r="AX1" s="19" t="s">
        <v>47</v>
      </c>
      <c r="AY1" s="20" t="s">
        <v>48</v>
      </c>
      <c r="AZ1" s="20" t="s">
        <v>49</v>
      </c>
      <c r="BG1" s="14" t="s">
        <v>50</v>
      </c>
      <c r="BI1" s="21" t="s">
        <v>51</v>
      </c>
      <c r="BJ1" s="22" t="s">
        <v>52</v>
      </c>
    </row>
    <row r="2" spans="1:62" s="20" customFormat="1" ht="12" customHeight="1" x14ac:dyDescent="0.2">
      <c r="A2" s="23">
        <v>182528</v>
      </c>
      <c r="B2" s="20" t="s">
        <v>53</v>
      </c>
      <c r="C2" s="24">
        <v>0</v>
      </c>
      <c r="D2" s="24">
        <v>1</v>
      </c>
      <c r="E2" s="25">
        <v>1</v>
      </c>
      <c r="F2" s="20" t="s">
        <v>54</v>
      </c>
      <c r="G2" s="23"/>
      <c r="H2" s="20" t="s">
        <v>55</v>
      </c>
      <c r="I2" s="20" t="s">
        <v>56</v>
      </c>
      <c r="J2" s="26">
        <v>43067</v>
      </c>
      <c r="L2" s="27" t="s">
        <v>57</v>
      </c>
      <c r="M2" s="20" t="s">
        <v>58</v>
      </c>
      <c r="O2" s="23" t="s">
        <v>59</v>
      </c>
      <c r="P2" s="28"/>
      <c r="Q2" s="23" t="s">
        <v>60</v>
      </c>
      <c r="R2" s="23">
        <v>182528</v>
      </c>
      <c r="S2" s="19">
        <v>0.02</v>
      </c>
      <c r="V2" s="20">
        <v>99</v>
      </c>
      <c r="W2" s="20">
        <v>320</v>
      </c>
      <c r="Y2" s="20">
        <v>2287</v>
      </c>
      <c r="AA2" s="20">
        <v>173</v>
      </c>
      <c r="AB2" s="20">
        <v>0.5</v>
      </c>
      <c r="AD2" s="20">
        <v>66</v>
      </c>
      <c r="AE2" s="20">
        <v>38599</v>
      </c>
      <c r="AF2" s="20">
        <v>716</v>
      </c>
      <c r="AG2" s="20">
        <v>8</v>
      </c>
      <c r="AH2" s="20">
        <v>30</v>
      </c>
      <c r="AI2" s="20">
        <v>37</v>
      </c>
      <c r="AO2" s="29">
        <v>1</v>
      </c>
      <c r="AP2" s="14">
        <v>0.02</v>
      </c>
      <c r="AQ2" s="15">
        <v>0.5</v>
      </c>
      <c r="AR2" s="16">
        <v>0.22869999999999999</v>
      </c>
      <c r="AS2" s="16">
        <v>3.2000000000000001E-2</v>
      </c>
      <c r="AT2" s="16">
        <v>9.9000000000000008E-3</v>
      </c>
      <c r="AU2" s="17">
        <v>0.27878788404569466</v>
      </c>
      <c r="AV2" s="16">
        <v>0.29603200419759435</v>
      </c>
      <c r="AW2" s="18">
        <v>9.4225027713480554</v>
      </c>
      <c r="AX2" s="19">
        <v>0.29741131000000004</v>
      </c>
      <c r="BF2" s="19"/>
      <c r="BG2" s="14"/>
      <c r="BI2" s="30" t="s">
        <v>61</v>
      </c>
      <c r="BJ2" s="31" t="s">
        <v>62</v>
      </c>
    </row>
    <row r="3" spans="1:62" s="20" customFormat="1" ht="12" customHeight="1" x14ac:dyDescent="0.2">
      <c r="A3" s="23">
        <v>182529</v>
      </c>
      <c r="B3" s="20" t="s">
        <v>53</v>
      </c>
      <c r="C3" s="24">
        <v>1</v>
      </c>
      <c r="D3" s="24">
        <v>2</v>
      </c>
      <c r="E3" s="25">
        <v>1</v>
      </c>
      <c r="F3" s="20" t="s">
        <v>54</v>
      </c>
      <c r="G3" s="23"/>
      <c r="H3" s="20" t="s">
        <v>55</v>
      </c>
      <c r="I3" s="20" t="s">
        <v>56</v>
      </c>
      <c r="J3" s="26">
        <v>43067</v>
      </c>
      <c r="L3" s="27" t="s">
        <v>57</v>
      </c>
      <c r="M3" s="20" t="s">
        <v>58</v>
      </c>
      <c r="O3" s="23" t="s">
        <v>59</v>
      </c>
      <c r="P3" s="28"/>
      <c r="Q3" s="23" t="s">
        <v>60</v>
      </c>
      <c r="R3" s="23">
        <v>182529</v>
      </c>
      <c r="S3" s="19">
        <v>7.0000000000000007E-2</v>
      </c>
      <c r="V3" s="20">
        <v>174</v>
      </c>
      <c r="W3" s="20">
        <v>617</v>
      </c>
      <c r="Y3" s="20">
        <v>2265</v>
      </c>
      <c r="AA3" s="20">
        <v>649</v>
      </c>
      <c r="AB3" s="20">
        <v>1</v>
      </c>
      <c r="AD3" s="20">
        <v>359</v>
      </c>
      <c r="AE3" s="20">
        <v>35925</v>
      </c>
      <c r="AF3" s="20">
        <v>947</v>
      </c>
      <c r="AG3" s="20">
        <v>20</v>
      </c>
      <c r="AH3" s="20">
        <v>22</v>
      </c>
      <c r="AI3" s="20">
        <v>56</v>
      </c>
      <c r="AO3" s="29">
        <v>1</v>
      </c>
      <c r="AP3" s="14">
        <v>7.0000000000000007E-2</v>
      </c>
      <c r="AQ3" s="15">
        <v>1</v>
      </c>
      <c r="AR3" s="16">
        <v>0.22650000000000001</v>
      </c>
      <c r="AS3" s="16">
        <v>6.1699999999999998E-2</v>
      </c>
      <c r="AT3" s="16">
        <v>1.7399999999999999E-2</v>
      </c>
      <c r="AU3" s="17">
        <v>0.36401823709237674</v>
      </c>
      <c r="AV3" s="16">
        <v>0.38653418766673808</v>
      </c>
      <c r="AW3" s="18">
        <v>12.931894210931429</v>
      </c>
      <c r="AX3" s="19">
        <v>0.38760801999999994</v>
      </c>
      <c r="BF3" s="19"/>
      <c r="BG3" s="14"/>
      <c r="BI3" s="30" t="s">
        <v>61</v>
      </c>
      <c r="BJ3" s="31" t="s">
        <v>62</v>
      </c>
    </row>
    <row r="4" spans="1:62" s="20" customFormat="1" ht="12" customHeight="1" x14ac:dyDescent="0.2">
      <c r="A4" s="23">
        <v>182530</v>
      </c>
      <c r="B4" s="20" t="s">
        <v>53</v>
      </c>
      <c r="C4" s="24">
        <v>2</v>
      </c>
      <c r="D4" s="24">
        <v>3</v>
      </c>
      <c r="E4" s="25">
        <v>1</v>
      </c>
      <c r="F4" s="20" t="s">
        <v>54</v>
      </c>
      <c r="G4" s="23"/>
      <c r="H4" s="20" t="s">
        <v>55</v>
      </c>
      <c r="I4" s="20" t="s">
        <v>63</v>
      </c>
      <c r="J4" s="26">
        <v>43067</v>
      </c>
      <c r="L4" s="27" t="s">
        <v>57</v>
      </c>
      <c r="M4" s="20" t="s">
        <v>58</v>
      </c>
      <c r="O4" s="23" t="s">
        <v>59</v>
      </c>
      <c r="P4" s="28"/>
      <c r="Q4" s="23" t="s">
        <v>60</v>
      </c>
      <c r="R4" s="23">
        <v>182530</v>
      </c>
      <c r="S4" s="19">
        <v>0.11</v>
      </c>
      <c r="V4" s="20">
        <v>135</v>
      </c>
      <c r="W4" s="20">
        <v>295</v>
      </c>
      <c r="Y4" s="20">
        <v>383</v>
      </c>
      <c r="AA4" s="20">
        <v>1349</v>
      </c>
      <c r="AB4" s="20">
        <v>0.5</v>
      </c>
      <c r="AD4" s="20">
        <v>169</v>
      </c>
      <c r="AE4" s="20">
        <v>36270</v>
      </c>
      <c r="AF4" s="20">
        <v>301</v>
      </c>
      <c r="AG4" s="20">
        <v>34</v>
      </c>
      <c r="AH4" s="20">
        <v>26</v>
      </c>
      <c r="AI4" s="20">
        <v>20</v>
      </c>
      <c r="AO4" s="29">
        <v>1</v>
      </c>
      <c r="AP4" s="14">
        <v>0.11</v>
      </c>
      <c r="AQ4" s="15">
        <v>0.5</v>
      </c>
      <c r="AR4" s="16">
        <v>3.8300000000000001E-2</v>
      </c>
      <c r="AS4" s="16">
        <v>2.9499999999999998E-2</v>
      </c>
      <c r="AT4" s="16">
        <v>1.35E-2</v>
      </c>
      <c r="AU4" s="17">
        <v>0.19573091324051273</v>
      </c>
      <c r="AV4" s="16">
        <v>0.20783763515532605</v>
      </c>
      <c r="AW4" s="18">
        <v>7.596568776054001</v>
      </c>
      <c r="AX4" s="19">
        <v>0.20178474999999998</v>
      </c>
      <c r="BF4" s="19"/>
      <c r="BG4" s="14"/>
      <c r="BI4" s="30" t="s">
        <v>61</v>
      </c>
      <c r="BJ4" s="31" t="s">
        <v>62</v>
      </c>
    </row>
    <row r="5" spans="1:62" s="20" customFormat="1" ht="12" customHeight="1" x14ac:dyDescent="0.2">
      <c r="A5" s="23">
        <v>182531</v>
      </c>
      <c r="B5" s="20" t="s">
        <v>53</v>
      </c>
      <c r="C5" s="24">
        <v>3</v>
      </c>
      <c r="D5" s="24">
        <v>4</v>
      </c>
      <c r="E5" s="25">
        <v>1</v>
      </c>
      <c r="F5" s="20" t="s">
        <v>54</v>
      </c>
      <c r="G5" s="23"/>
      <c r="H5" s="20" t="s">
        <v>55</v>
      </c>
      <c r="I5" s="20" t="s">
        <v>63</v>
      </c>
      <c r="J5" s="26">
        <v>43067</v>
      </c>
      <c r="L5" s="27" t="s">
        <v>57</v>
      </c>
      <c r="M5" s="20" t="s">
        <v>58</v>
      </c>
      <c r="O5" s="23" t="s">
        <v>59</v>
      </c>
      <c r="P5" s="28"/>
      <c r="Q5" s="23" t="s">
        <v>60</v>
      </c>
      <c r="R5" s="23">
        <v>182531</v>
      </c>
      <c r="S5" s="19">
        <v>0.12</v>
      </c>
      <c r="V5" s="20">
        <v>131</v>
      </c>
      <c r="W5" s="20">
        <v>552</v>
      </c>
      <c r="Y5" s="20">
        <v>278</v>
      </c>
      <c r="AA5" s="20">
        <v>1173</v>
      </c>
      <c r="AB5" s="20">
        <v>0.5</v>
      </c>
      <c r="AD5" s="20">
        <v>307</v>
      </c>
      <c r="AE5" s="20">
        <v>37056</v>
      </c>
      <c r="AF5" s="20">
        <v>325</v>
      </c>
      <c r="AG5" s="20">
        <v>30</v>
      </c>
      <c r="AH5" s="20">
        <v>30</v>
      </c>
      <c r="AI5" s="20">
        <v>16</v>
      </c>
      <c r="AO5" s="29">
        <v>1</v>
      </c>
      <c r="AP5" s="14">
        <v>0.12</v>
      </c>
      <c r="AQ5" s="15">
        <v>0.5</v>
      </c>
      <c r="AR5" s="16">
        <v>2.7799999999999998E-2</v>
      </c>
      <c r="AS5" s="16">
        <v>5.5199999999999999E-2</v>
      </c>
      <c r="AT5" s="16">
        <v>1.3100000000000001E-2</v>
      </c>
      <c r="AU5" s="17">
        <v>0.20757877957640783</v>
      </c>
      <c r="AV5" s="16">
        <v>0.22041833832643434</v>
      </c>
      <c r="AW5" s="18">
        <v>8.3083983321324375</v>
      </c>
      <c r="AX5" s="19">
        <v>0.21575634999999999</v>
      </c>
      <c r="BF5" s="19"/>
      <c r="BG5" s="14"/>
      <c r="BI5" s="30" t="s">
        <v>61</v>
      </c>
      <c r="BJ5" s="31" t="s">
        <v>62</v>
      </c>
    </row>
    <row r="6" spans="1:62" s="20" customFormat="1" ht="12" customHeight="1" x14ac:dyDescent="0.2">
      <c r="A6" s="23">
        <v>182532</v>
      </c>
      <c r="B6" s="20" t="s">
        <v>53</v>
      </c>
      <c r="C6" s="24">
        <v>4</v>
      </c>
      <c r="D6" s="24">
        <v>5</v>
      </c>
      <c r="E6" s="25">
        <v>1</v>
      </c>
      <c r="F6" s="20" t="s">
        <v>54</v>
      </c>
      <c r="G6" s="23"/>
      <c r="H6" s="20" t="s">
        <v>55</v>
      </c>
      <c r="I6" s="20" t="s">
        <v>63</v>
      </c>
      <c r="J6" s="26">
        <v>43067</v>
      </c>
      <c r="L6" s="27" t="s">
        <v>57</v>
      </c>
      <c r="M6" s="20" t="s">
        <v>58</v>
      </c>
      <c r="O6" s="23" t="s">
        <v>59</v>
      </c>
      <c r="P6" s="28"/>
      <c r="Q6" s="23" t="s">
        <v>60</v>
      </c>
      <c r="R6" s="23">
        <v>182532</v>
      </c>
      <c r="S6" s="19">
        <v>0.14000000000000001</v>
      </c>
      <c r="T6" s="20">
        <v>0.16</v>
      </c>
      <c r="V6" s="20">
        <v>132</v>
      </c>
      <c r="W6" s="20">
        <v>275</v>
      </c>
      <c r="Y6" s="20">
        <v>178</v>
      </c>
      <c r="AA6" s="20">
        <v>1649</v>
      </c>
      <c r="AB6" s="20">
        <v>0.5</v>
      </c>
      <c r="AD6" s="20">
        <v>377</v>
      </c>
      <c r="AE6" s="20">
        <v>38934</v>
      </c>
      <c r="AF6" s="20">
        <v>301</v>
      </c>
      <c r="AG6" s="20">
        <v>41</v>
      </c>
      <c r="AH6" s="20">
        <v>36</v>
      </c>
      <c r="AI6" s="20">
        <v>19</v>
      </c>
      <c r="AO6" s="29">
        <v>1</v>
      </c>
      <c r="AP6" s="14">
        <v>0.15000000000000002</v>
      </c>
      <c r="AQ6" s="15">
        <v>0.5</v>
      </c>
      <c r="AR6" s="16">
        <v>1.78E-2</v>
      </c>
      <c r="AS6" s="16">
        <v>2.75E-2</v>
      </c>
      <c r="AT6" s="16">
        <v>1.32E-2</v>
      </c>
      <c r="AU6" s="17">
        <v>0.21482422427242398</v>
      </c>
      <c r="AV6" s="16">
        <v>0.22811194209263291</v>
      </c>
      <c r="AW6" s="18">
        <v>8.5572870003677544</v>
      </c>
      <c r="AX6" s="19">
        <v>0.21916528000000002</v>
      </c>
      <c r="BF6" s="19"/>
      <c r="BG6" s="14"/>
      <c r="BI6" s="30" t="s">
        <v>61</v>
      </c>
      <c r="BJ6" s="31" t="s">
        <v>62</v>
      </c>
    </row>
    <row r="7" spans="1:62" s="20" customFormat="1" ht="12" customHeight="1" x14ac:dyDescent="0.2">
      <c r="A7" s="23">
        <v>182533</v>
      </c>
      <c r="B7" s="20" t="s">
        <v>53</v>
      </c>
      <c r="C7" s="24">
        <v>5</v>
      </c>
      <c r="D7" s="24">
        <v>6</v>
      </c>
      <c r="E7" s="25">
        <v>1</v>
      </c>
      <c r="F7" s="20" t="s">
        <v>54</v>
      </c>
      <c r="G7" s="23"/>
      <c r="H7" s="20" t="s">
        <v>55</v>
      </c>
      <c r="I7" s="20" t="s">
        <v>63</v>
      </c>
      <c r="J7" s="26">
        <v>43067</v>
      </c>
      <c r="L7" s="27" t="s">
        <v>57</v>
      </c>
      <c r="M7" s="20" t="s">
        <v>58</v>
      </c>
      <c r="O7" s="23" t="s">
        <v>59</v>
      </c>
      <c r="P7" s="28"/>
      <c r="Q7" s="23" t="s">
        <v>60</v>
      </c>
      <c r="R7" s="23">
        <v>182533</v>
      </c>
      <c r="S7" s="19">
        <v>0.11</v>
      </c>
      <c r="V7" s="20">
        <v>131</v>
      </c>
      <c r="W7" s="20">
        <v>391</v>
      </c>
      <c r="Y7" s="20">
        <v>178</v>
      </c>
      <c r="AA7" s="20">
        <v>1471</v>
      </c>
      <c r="AB7" s="20">
        <v>0.5</v>
      </c>
      <c r="AD7" s="20">
        <v>293</v>
      </c>
      <c r="AE7" s="20">
        <v>37081</v>
      </c>
      <c r="AF7" s="20">
        <v>317</v>
      </c>
      <c r="AG7" s="20">
        <v>37</v>
      </c>
      <c r="AH7" s="20">
        <v>33</v>
      </c>
      <c r="AI7" s="20">
        <v>19</v>
      </c>
      <c r="AO7" s="29">
        <v>1</v>
      </c>
      <c r="AP7" s="14">
        <v>0.11</v>
      </c>
      <c r="AQ7" s="15">
        <v>0.5</v>
      </c>
      <c r="AR7" s="16">
        <v>1.78E-2</v>
      </c>
      <c r="AS7" s="16">
        <v>3.9100000000000003E-2</v>
      </c>
      <c r="AT7" s="16">
        <v>1.3100000000000001E-2</v>
      </c>
      <c r="AU7" s="17">
        <v>0.18028874322784799</v>
      </c>
      <c r="AV7" s="16">
        <v>0.1914403065782353</v>
      </c>
      <c r="AW7" s="18">
        <v>7.1943687760540005</v>
      </c>
      <c r="AX7" s="19">
        <v>0.18623286999999999</v>
      </c>
      <c r="BF7" s="19"/>
      <c r="BG7" s="14"/>
      <c r="BI7" s="30" t="s">
        <v>61</v>
      </c>
      <c r="BJ7" s="31" t="s">
        <v>62</v>
      </c>
    </row>
    <row r="8" spans="1:62" s="33" customFormat="1" ht="12" customHeight="1" x14ac:dyDescent="0.2">
      <c r="A8" s="32">
        <v>182534</v>
      </c>
      <c r="B8" s="33" t="s">
        <v>53</v>
      </c>
      <c r="C8" s="34">
        <v>6</v>
      </c>
      <c r="D8" s="34">
        <v>7</v>
      </c>
      <c r="E8" s="35">
        <v>1</v>
      </c>
      <c r="F8" s="33" t="s">
        <v>64</v>
      </c>
      <c r="G8" s="32"/>
      <c r="J8" s="36"/>
      <c r="O8" s="32"/>
      <c r="P8" s="32"/>
      <c r="Q8" s="32"/>
      <c r="R8" s="32"/>
      <c r="S8" s="37"/>
      <c r="AO8" s="38">
        <v>1</v>
      </c>
      <c r="AP8" s="39">
        <v>0</v>
      </c>
      <c r="AQ8" s="40" t="s">
        <v>65</v>
      </c>
      <c r="AR8" s="41" t="s">
        <v>65</v>
      </c>
      <c r="AS8" s="41" t="s">
        <v>65</v>
      </c>
      <c r="AT8" s="41" t="s">
        <v>65</v>
      </c>
      <c r="AU8" s="42">
        <v>0</v>
      </c>
      <c r="AV8" s="41">
        <v>0</v>
      </c>
      <c r="AW8" s="43">
        <v>0</v>
      </c>
      <c r="AX8" s="37" t="s">
        <v>65</v>
      </c>
      <c r="BF8" s="37"/>
      <c r="BG8" s="39"/>
      <c r="BI8" s="20"/>
      <c r="BJ8" s="20"/>
    </row>
    <row r="9" spans="1:62" s="20" customFormat="1" ht="12" customHeight="1" x14ac:dyDescent="0.2">
      <c r="A9" s="23">
        <v>182535</v>
      </c>
      <c r="B9" s="20" t="s">
        <v>53</v>
      </c>
      <c r="C9" s="24">
        <v>7</v>
      </c>
      <c r="D9" s="24">
        <v>8</v>
      </c>
      <c r="E9" s="25">
        <v>1</v>
      </c>
      <c r="F9" s="20" t="s">
        <v>54</v>
      </c>
      <c r="G9" s="23"/>
      <c r="H9" s="20" t="s">
        <v>55</v>
      </c>
      <c r="I9" s="20" t="s">
        <v>63</v>
      </c>
      <c r="J9" s="26">
        <v>43067</v>
      </c>
      <c r="L9" s="27" t="s">
        <v>57</v>
      </c>
      <c r="M9" s="20" t="s">
        <v>58</v>
      </c>
      <c r="O9" s="23" t="s">
        <v>59</v>
      </c>
      <c r="P9" s="28"/>
      <c r="Q9" s="23" t="s">
        <v>60</v>
      </c>
      <c r="R9" s="23">
        <v>182535</v>
      </c>
      <c r="S9" s="19">
        <v>0.1</v>
      </c>
      <c r="V9" s="20">
        <v>110</v>
      </c>
      <c r="W9" s="20">
        <v>372</v>
      </c>
      <c r="Y9" s="20">
        <v>137</v>
      </c>
      <c r="AA9" s="20">
        <v>2092</v>
      </c>
      <c r="AB9" s="20">
        <v>0.5</v>
      </c>
      <c r="AD9" s="20">
        <v>1225</v>
      </c>
      <c r="AE9" s="20">
        <v>39002</v>
      </c>
      <c r="AF9" s="20">
        <v>738</v>
      </c>
      <c r="AG9" s="20">
        <v>52</v>
      </c>
      <c r="AH9" s="20">
        <v>25</v>
      </c>
      <c r="AI9" s="20">
        <v>15</v>
      </c>
      <c r="AO9" s="29">
        <v>1</v>
      </c>
      <c r="AP9" s="14">
        <v>0.1</v>
      </c>
      <c r="AQ9" s="15">
        <v>0.5</v>
      </c>
      <c r="AR9" s="16">
        <v>1.37E-2</v>
      </c>
      <c r="AS9" s="16">
        <v>3.7199999999999997E-2</v>
      </c>
      <c r="AT9" s="16">
        <v>1.0999999999999999E-2</v>
      </c>
      <c r="AU9" s="17">
        <v>0.16113838313931453</v>
      </c>
      <c r="AV9" s="16">
        <v>0.17110542187720224</v>
      </c>
      <c r="AW9" s="18">
        <v>6.4695392199755615</v>
      </c>
      <c r="AX9" s="19">
        <v>0.16698285999999998</v>
      </c>
      <c r="BF9" s="19"/>
      <c r="BG9" s="14"/>
      <c r="BI9" s="30" t="s">
        <v>61</v>
      </c>
      <c r="BJ9" s="31" t="s">
        <v>62</v>
      </c>
    </row>
    <row r="10" spans="1:62" s="20" customFormat="1" ht="12" customHeight="1" x14ac:dyDescent="0.2">
      <c r="A10" s="23">
        <v>182536</v>
      </c>
      <c r="B10" s="20" t="s">
        <v>53</v>
      </c>
      <c r="C10" s="24">
        <v>8</v>
      </c>
      <c r="D10" s="24">
        <v>9</v>
      </c>
      <c r="E10" s="25">
        <v>1</v>
      </c>
      <c r="F10" s="20" t="s">
        <v>54</v>
      </c>
      <c r="G10" s="23"/>
      <c r="H10" s="20" t="s">
        <v>55</v>
      </c>
      <c r="I10" s="20" t="s">
        <v>63</v>
      </c>
      <c r="J10" s="26">
        <v>43067</v>
      </c>
      <c r="L10" s="27" t="s">
        <v>57</v>
      </c>
      <c r="M10" s="20" t="s">
        <v>58</v>
      </c>
      <c r="O10" s="23" t="s">
        <v>59</v>
      </c>
      <c r="P10" s="28"/>
      <c r="Q10" s="23" t="s">
        <v>60</v>
      </c>
      <c r="R10" s="23">
        <v>182536</v>
      </c>
      <c r="S10" s="19">
        <v>0.09</v>
      </c>
      <c r="V10" s="20">
        <v>128</v>
      </c>
      <c r="W10" s="20">
        <v>421</v>
      </c>
      <c r="Y10" s="20">
        <v>262</v>
      </c>
      <c r="AA10" s="20">
        <v>1514</v>
      </c>
      <c r="AB10" s="20">
        <v>0.5</v>
      </c>
      <c r="AD10" s="20">
        <v>544</v>
      </c>
      <c r="AE10" s="20">
        <v>37982</v>
      </c>
      <c r="AF10" s="20">
        <v>433</v>
      </c>
      <c r="AG10" s="20">
        <v>38</v>
      </c>
      <c r="AH10" s="20">
        <v>31</v>
      </c>
      <c r="AI10" s="20">
        <v>21</v>
      </c>
      <c r="AO10" s="29">
        <v>1</v>
      </c>
      <c r="AP10" s="14">
        <v>0.09</v>
      </c>
      <c r="AQ10" s="15">
        <v>0.5</v>
      </c>
      <c r="AR10" s="16">
        <v>2.6200000000000001E-2</v>
      </c>
      <c r="AS10" s="16">
        <v>4.2099999999999999E-2</v>
      </c>
      <c r="AT10" s="16">
        <v>1.2800000000000001E-2</v>
      </c>
      <c r="AU10" s="17">
        <v>0.16904349402633181</v>
      </c>
      <c r="AV10" s="16">
        <v>0.17949949476633961</v>
      </c>
      <c r="AW10" s="18">
        <v>6.6779096638971236</v>
      </c>
      <c r="AX10" s="19">
        <v>0.17600739999999998</v>
      </c>
      <c r="BF10" s="19"/>
      <c r="BG10" s="14"/>
      <c r="BI10" s="30" t="s">
        <v>61</v>
      </c>
      <c r="BJ10" s="31" t="s">
        <v>62</v>
      </c>
    </row>
    <row r="11" spans="1:62" s="33" customFormat="1" ht="12" customHeight="1" x14ac:dyDescent="0.2">
      <c r="A11" s="32">
        <v>182537</v>
      </c>
      <c r="B11" s="33" t="s">
        <v>53</v>
      </c>
      <c r="C11" s="34">
        <v>9</v>
      </c>
      <c r="D11" s="34">
        <v>10</v>
      </c>
      <c r="E11" s="35">
        <v>1</v>
      </c>
      <c r="F11" s="33" t="s">
        <v>64</v>
      </c>
      <c r="G11" s="32"/>
      <c r="J11" s="36"/>
      <c r="O11" s="32"/>
      <c r="P11" s="32"/>
      <c r="Q11" s="32"/>
      <c r="R11" s="32"/>
      <c r="S11" s="37"/>
      <c r="AO11" s="38">
        <v>1</v>
      </c>
      <c r="AP11" s="39">
        <v>0</v>
      </c>
      <c r="AQ11" s="40" t="s">
        <v>65</v>
      </c>
      <c r="AR11" s="41" t="s">
        <v>65</v>
      </c>
      <c r="AS11" s="41" t="s">
        <v>65</v>
      </c>
      <c r="AT11" s="41" t="s">
        <v>65</v>
      </c>
      <c r="AU11" s="42">
        <v>0</v>
      </c>
      <c r="AV11" s="41">
        <v>0</v>
      </c>
      <c r="AW11" s="43">
        <v>0</v>
      </c>
      <c r="AX11" s="37" t="s">
        <v>65</v>
      </c>
      <c r="BF11" s="37"/>
      <c r="BG11" s="39"/>
      <c r="BI11" s="20"/>
      <c r="BJ11" s="20"/>
    </row>
    <row r="12" spans="1:62" s="20" customFormat="1" ht="12" customHeight="1" x14ac:dyDescent="0.2">
      <c r="A12" s="23">
        <v>182538</v>
      </c>
      <c r="B12" s="20" t="s">
        <v>53</v>
      </c>
      <c r="C12" s="24">
        <v>10</v>
      </c>
      <c r="D12" s="24">
        <v>11</v>
      </c>
      <c r="E12" s="25">
        <v>1</v>
      </c>
      <c r="F12" s="20" t="s">
        <v>54</v>
      </c>
      <c r="G12" s="23"/>
      <c r="H12" s="20" t="s">
        <v>55</v>
      </c>
      <c r="I12" s="20" t="s">
        <v>63</v>
      </c>
      <c r="J12" s="26">
        <v>43067</v>
      </c>
      <c r="L12" s="27" t="s">
        <v>57</v>
      </c>
      <c r="M12" s="20" t="s">
        <v>58</v>
      </c>
      <c r="O12" s="23" t="s">
        <v>59</v>
      </c>
      <c r="P12" s="28"/>
      <c r="Q12" s="23" t="s">
        <v>60</v>
      </c>
      <c r="R12" s="23">
        <v>182538</v>
      </c>
      <c r="S12" s="19">
        <v>0.14000000000000001</v>
      </c>
      <c r="V12" s="20">
        <v>130</v>
      </c>
      <c r="W12" s="20">
        <v>318</v>
      </c>
      <c r="Y12" s="20">
        <v>136</v>
      </c>
      <c r="AA12" s="20">
        <v>1908</v>
      </c>
      <c r="AB12" s="20">
        <v>0.5</v>
      </c>
      <c r="AD12" s="20">
        <v>3288</v>
      </c>
      <c r="AE12" s="20">
        <v>48195</v>
      </c>
      <c r="AF12" s="20">
        <v>1104</v>
      </c>
      <c r="AG12" s="20">
        <v>48</v>
      </c>
      <c r="AH12" s="20">
        <v>31</v>
      </c>
      <c r="AI12" s="20">
        <v>15</v>
      </c>
      <c r="AO12" s="29">
        <v>1</v>
      </c>
      <c r="AP12" s="14">
        <v>0.14000000000000001</v>
      </c>
      <c r="AQ12" s="15">
        <v>0.5</v>
      </c>
      <c r="AR12" s="16">
        <v>1.3599999999999999E-2</v>
      </c>
      <c r="AS12" s="16">
        <v>3.1800000000000002E-2</v>
      </c>
      <c r="AT12" s="16">
        <v>1.2999999999999999E-2</v>
      </c>
      <c r="AU12" s="17">
        <v>0.20255623256117511</v>
      </c>
      <c r="AV12" s="16">
        <v>0.2150851271498242</v>
      </c>
      <c r="AW12" s="18">
        <v>8.1136574442893163</v>
      </c>
      <c r="AX12" s="19">
        <v>0.20722594</v>
      </c>
      <c r="BF12" s="19"/>
      <c r="BG12" s="14"/>
      <c r="BI12" s="30" t="s">
        <v>61</v>
      </c>
      <c r="BJ12" s="31" t="s">
        <v>62</v>
      </c>
    </row>
    <row r="13" spans="1:62" s="20" customFormat="1" ht="12" customHeight="1" x14ac:dyDescent="0.2">
      <c r="A13" s="23">
        <v>182539</v>
      </c>
      <c r="B13" s="20" t="s">
        <v>53</v>
      </c>
      <c r="C13" s="24">
        <v>11</v>
      </c>
      <c r="D13" s="24">
        <v>12</v>
      </c>
      <c r="E13" s="25">
        <v>1</v>
      </c>
      <c r="F13" s="20" t="s">
        <v>54</v>
      </c>
      <c r="G13" s="23"/>
      <c r="H13" s="20" t="s">
        <v>55</v>
      </c>
      <c r="I13" s="20" t="s">
        <v>63</v>
      </c>
      <c r="J13" s="26">
        <v>43067</v>
      </c>
      <c r="L13" s="27" t="s">
        <v>57</v>
      </c>
      <c r="M13" s="20" t="s">
        <v>58</v>
      </c>
      <c r="O13" s="23" t="s">
        <v>59</v>
      </c>
      <c r="P13" s="28"/>
      <c r="Q13" s="23" t="s">
        <v>60</v>
      </c>
      <c r="R13" s="23">
        <v>182539</v>
      </c>
      <c r="S13" s="19">
        <v>0.15</v>
      </c>
      <c r="T13" s="20">
        <v>0.15</v>
      </c>
      <c r="V13" s="20">
        <v>203</v>
      </c>
      <c r="W13" s="20">
        <v>234</v>
      </c>
      <c r="Y13" s="20">
        <v>115</v>
      </c>
      <c r="AA13" s="20">
        <v>1092</v>
      </c>
      <c r="AB13" s="20">
        <v>0.5</v>
      </c>
      <c r="AD13" s="20">
        <v>5610</v>
      </c>
      <c r="AE13" s="20">
        <v>68595</v>
      </c>
      <c r="AF13" s="20">
        <v>2197</v>
      </c>
      <c r="AG13" s="20">
        <v>27</v>
      </c>
      <c r="AH13" s="20">
        <v>33</v>
      </c>
      <c r="AI13" s="20">
        <v>11</v>
      </c>
      <c r="AO13" s="29">
        <v>1</v>
      </c>
      <c r="AP13" s="14">
        <v>0.15</v>
      </c>
      <c r="AQ13" s="15">
        <v>0.5</v>
      </c>
      <c r="AR13" s="16">
        <v>1.15E-2</v>
      </c>
      <c r="AS13" s="16">
        <v>2.3400000000000001E-2</v>
      </c>
      <c r="AT13" s="16">
        <v>2.0299999999999999E-2</v>
      </c>
      <c r="AU13" s="17">
        <v>0.22162778881399886</v>
      </c>
      <c r="AV13" s="16">
        <v>0.2353363336899377</v>
      </c>
      <c r="AW13" s="18">
        <v>8.7485870003677526</v>
      </c>
      <c r="AX13" s="19">
        <v>0.22428398999999999</v>
      </c>
      <c r="BF13" s="19"/>
      <c r="BG13" s="14"/>
      <c r="BI13" s="30" t="s">
        <v>61</v>
      </c>
      <c r="BJ13" s="31" t="s">
        <v>62</v>
      </c>
    </row>
    <row r="14" spans="1:62" s="45" customFormat="1" ht="12" customHeight="1" x14ac:dyDescent="0.2">
      <c r="A14" s="44">
        <v>182540</v>
      </c>
      <c r="B14" s="45" t="s">
        <v>53</v>
      </c>
      <c r="C14" s="46">
        <v>11</v>
      </c>
      <c r="D14" s="46">
        <v>12</v>
      </c>
      <c r="E14" s="47">
        <v>1</v>
      </c>
      <c r="F14" s="45" t="s">
        <v>66</v>
      </c>
      <c r="G14" s="44" t="s">
        <v>67</v>
      </c>
      <c r="H14" s="45" t="s">
        <v>68</v>
      </c>
      <c r="I14" s="45" t="s">
        <v>69</v>
      </c>
      <c r="J14" s="48">
        <v>43067</v>
      </c>
      <c r="L14" s="49" t="s">
        <v>57</v>
      </c>
      <c r="M14" s="45" t="s">
        <v>58</v>
      </c>
      <c r="O14" s="44" t="s">
        <v>59</v>
      </c>
      <c r="P14" s="50"/>
      <c r="Q14" s="23" t="s">
        <v>60</v>
      </c>
      <c r="R14" s="44">
        <v>182540</v>
      </c>
      <c r="S14" s="51">
        <v>5.0000000000000001E-3</v>
      </c>
      <c r="V14" s="45">
        <v>33</v>
      </c>
      <c r="W14" s="45">
        <v>12</v>
      </c>
      <c r="Y14" s="45">
        <v>19</v>
      </c>
      <c r="AA14" s="45">
        <v>11</v>
      </c>
      <c r="AB14" s="45">
        <v>0.5</v>
      </c>
      <c r="AD14" s="45">
        <v>80</v>
      </c>
      <c r="AE14" s="45">
        <v>13719</v>
      </c>
      <c r="AF14" s="45">
        <v>131</v>
      </c>
      <c r="AG14" s="45">
        <v>0.5</v>
      </c>
      <c r="AH14" s="45">
        <v>5</v>
      </c>
      <c r="AI14" s="45">
        <v>2.5</v>
      </c>
      <c r="AO14" s="52">
        <v>1</v>
      </c>
      <c r="AP14" s="14">
        <v>5.0000000000000001E-3</v>
      </c>
      <c r="AQ14" s="15">
        <v>0.5</v>
      </c>
      <c r="AR14" s="16">
        <v>1.9E-3</v>
      </c>
      <c r="AS14" s="16">
        <v>1.1999999999999999E-3</v>
      </c>
      <c r="AT14" s="16">
        <v>3.3E-3</v>
      </c>
      <c r="AU14" s="17">
        <v>2.1435391874620971E-2</v>
      </c>
      <c r="AV14" s="16">
        <v>2.276125463316335E-2</v>
      </c>
      <c r="AW14" s="18">
        <v>0.7824084372304001</v>
      </c>
      <c r="AX14" s="19">
        <v>2.4468230000000001E-2</v>
      </c>
      <c r="BF14" s="51"/>
      <c r="BG14" s="53"/>
      <c r="BI14" s="30" t="s">
        <v>61</v>
      </c>
      <c r="BJ14" s="31" t="s">
        <v>62</v>
      </c>
    </row>
    <row r="15" spans="1:62" s="20" customFormat="1" ht="12" customHeight="1" x14ac:dyDescent="0.2">
      <c r="A15" s="23">
        <v>182541</v>
      </c>
      <c r="B15" s="20" t="s">
        <v>70</v>
      </c>
      <c r="C15" s="24">
        <v>0</v>
      </c>
      <c r="D15" s="24">
        <v>1</v>
      </c>
      <c r="E15" s="54">
        <v>1</v>
      </c>
      <c r="F15" s="20" t="s">
        <v>54</v>
      </c>
      <c r="G15" s="23"/>
      <c r="H15" s="20" t="s">
        <v>71</v>
      </c>
      <c r="I15" s="20" t="s">
        <v>63</v>
      </c>
      <c r="J15" s="26"/>
      <c r="M15" s="20" t="s">
        <v>72</v>
      </c>
      <c r="O15" s="23" t="s">
        <v>73</v>
      </c>
      <c r="P15" s="23"/>
      <c r="Q15" s="23" t="s">
        <v>74</v>
      </c>
      <c r="R15" s="23">
        <v>182541</v>
      </c>
      <c r="S15" s="19">
        <v>0.38</v>
      </c>
      <c r="T15" s="20">
        <v>0.49</v>
      </c>
      <c r="V15" s="20">
        <v>121</v>
      </c>
      <c r="W15" s="20">
        <v>375</v>
      </c>
      <c r="Y15" s="20">
        <v>1087</v>
      </c>
      <c r="AA15" s="20">
        <v>304</v>
      </c>
      <c r="AB15" s="20">
        <v>0.5</v>
      </c>
      <c r="AD15" s="20">
        <v>104</v>
      </c>
      <c r="AE15" s="20">
        <v>50130</v>
      </c>
      <c r="AF15" s="20">
        <v>1219</v>
      </c>
      <c r="AG15" s="20">
        <v>13</v>
      </c>
      <c r="AH15" s="20">
        <v>21</v>
      </c>
      <c r="AI15" s="20">
        <v>25</v>
      </c>
      <c r="AO15" s="29">
        <v>1</v>
      </c>
      <c r="AP15" s="14">
        <v>0.435</v>
      </c>
      <c r="AQ15" s="15">
        <v>0.5</v>
      </c>
      <c r="AR15" s="16">
        <v>0.1087</v>
      </c>
      <c r="AS15" s="16">
        <v>3.7499999999999999E-2</v>
      </c>
      <c r="AT15" s="16">
        <v>1.21E-2</v>
      </c>
      <c r="AU15" s="17">
        <v>0.58803512229635602</v>
      </c>
      <c r="AV15" s="16">
        <v>0.62440739269514189</v>
      </c>
      <c r="AW15" s="18">
        <v>23.188079348603239</v>
      </c>
      <c r="AX15" s="19">
        <v>0.59646259000000001</v>
      </c>
      <c r="BF15" s="19"/>
      <c r="BG15" s="14"/>
      <c r="BI15" s="55" t="s">
        <v>73</v>
      </c>
      <c r="BJ15" s="31" t="s">
        <v>62</v>
      </c>
    </row>
    <row r="16" spans="1:62" s="20" customFormat="1" ht="12" customHeight="1" x14ac:dyDescent="0.2">
      <c r="A16" s="23">
        <v>182542</v>
      </c>
      <c r="B16" s="20" t="s">
        <v>70</v>
      </c>
      <c r="C16" s="24">
        <v>1</v>
      </c>
      <c r="D16" s="24">
        <v>2</v>
      </c>
      <c r="E16" s="54">
        <v>1</v>
      </c>
      <c r="F16" s="20" t="s">
        <v>54</v>
      </c>
      <c r="G16" s="23"/>
      <c r="H16" s="20" t="s">
        <v>71</v>
      </c>
      <c r="I16" s="20" t="s">
        <v>63</v>
      </c>
      <c r="J16" s="26"/>
      <c r="M16" s="20" t="s">
        <v>72</v>
      </c>
      <c r="O16" s="23" t="s">
        <v>73</v>
      </c>
      <c r="P16" s="23"/>
      <c r="Q16" s="23" t="s">
        <v>74</v>
      </c>
      <c r="R16" s="23">
        <v>182542</v>
      </c>
      <c r="S16" s="19">
        <v>0.18</v>
      </c>
      <c r="V16" s="20">
        <v>124</v>
      </c>
      <c r="W16" s="20">
        <v>269</v>
      </c>
      <c r="Y16" s="20">
        <v>2417</v>
      </c>
      <c r="AA16" s="20">
        <v>141</v>
      </c>
      <c r="AB16" s="20">
        <v>5</v>
      </c>
      <c r="AD16" s="20">
        <v>181</v>
      </c>
      <c r="AE16" s="20">
        <v>35942</v>
      </c>
      <c r="AF16" s="20">
        <v>399</v>
      </c>
      <c r="AG16" s="20">
        <v>16</v>
      </c>
      <c r="AH16" s="20">
        <v>20</v>
      </c>
      <c r="AI16" s="20">
        <v>17</v>
      </c>
      <c r="AO16" s="29">
        <v>1</v>
      </c>
      <c r="AP16" s="14">
        <v>0.18</v>
      </c>
      <c r="AQ16" s="15">
        <v>5</v>
      </c>
      <c r="AR16" s="16">
        <v>0.2417</v>
      </c>
      <c r="AS16" s="16">
        <v>2.69E-2</v>
      </c>
      <c r="AT16" s="16">
        <v>1.24E-2</v>
      </c>
      <c r="AU16" s="17">
        <v>0.51859641845721538</v>
      </c>
      <c r="AV16" s="16">
        <v>0.55067363365195932</v>
      </c>
      <c r="AW16" s="18">
        <v>18.826668601323693</v>
      </c>
      <c r="AX16" s="19">
        <v>0.56493987999999995</v>
      </c>
      <c r="BF16" s="19"/>
      <c r="BG16" s="14"/>
      <c r="BI16" s="55" t="s">
        <v>73</v>
      </c>
      <c r="BJ16" s="31" t="s">
        <v>62</v>
      </c>
    </row>
    <row r="17" spans="1:62" s="20" customFormat="1" ht="12" customHeight="1" x14ac:dyDescent="0.2">
      <c r="A17" s="23">
        <v>182543</v>
      </c>
      <c r="B17" s="20" t="s">
        <v>70</v>
      </c>
      <c r="C17" s="24">
        <v>2</v>
      </c>
      <c r="D17" s="24">
        <v>3</v>
      </c>
      <c r="E17" s="54">
        <v>1</v>
      </c>
      <c r="F17" s="20" t="s">
        <v>54</v>
      </c>
      <c r="G17" s="23"/>
      <c r="H17" s="20" t="s">
        <v>71</v>
      </c>
      <c r="I17" s="20" t="s">
        <v>63</v>
      </c>
      <c r="J17" s="26"/>
      <c r="M17" s="20" t="s">
        <v>72</v>
      </c>
      <c r="O17" s="23" t="s">
        <v>73</v>
      </c>
      <c r="P17" s="23"/>
      <c r="Q17" s="23" t="s">
        <v>74</v>
      </c>
      <c r="R17" s="23">
        <v>182543</v>
      </c>
      <c r="S17" s="19">
        <v>0.2</v>
      </c>
      <c r="V17" s="20">
        <v>242</v>
      </c>
      <c r="W17" s="20">
        <v>452</v>
      </c>
      <c r="Y17" s="20">
        <v>5290</v>
      </c>
      <c r="AA17" s="20">
        <v>367</v>
      </c>
      <c r="AB17" s="20">
        <v>5</v>
      </c>
      <c r="AD17" s="20">
        <v>137</v>
      </c>
      <c r="AE17" s="20">
        <v>56340</v>
      </c>
      <c r="AF17" s="20">
        <v>528</v>
      </c>
      <c r="AG17" s="20">
        <v>41</v>
      </c>
      <c r="AH17" s="20">
        <v>29</v>
      </c>
      <c r="AI17" s="20">
        <v>23</v>
      </c>
      <c r="AO17" s="29">
        <v>1</v>
      </c>
      <c r="AP17" s="14">
        <v>0.2</v>
      </c>
      <c r="AQ17" s="15">
        <v>5</v>
      </c>
      <c r="AR17" s="16">
        <v>0.52900000000000003</v>
      </c>
      <c r="AS17" s="16">
        <v>4.5199999999999997E-2</v>
      </c>
      <c r="AT17" s="16">
        <v>2.4199999999999999E-2</v>
      </c>
      <c r="AU17" s="17">
        <v>0.84260902264344928</v>
      </c>
      <c r="AV17" s="16">
        <v>0.8947276836723369</v>
      </c>
      <c r="AW17" s="18">
        <v>29.528627713480567</v>
      </c>
      <c r="AX17" s="19">
        <v>0.90603554000000008</v>
      </c>
      <c r="BF17" s="19"/>
      <c r="BG17" s="14"/>
      <c r="BI17" s="55" t="s">
        <v>73</v>
      </c>
      <c r="BJ17" s="31" t="s">
        <v>62</v>
      </c>
    </row>
    <row r="18" spans="1:62" s="20" customFormat="1" ht="12" customHeight="1" x14ac:dyDescent="0.2">
      <c r="A18" s="23">
        <v>182544</v>
      </c>
      <c r="B18" s="20" t="s">
        <v>70</v>
      </c>
      <c r="C18" s="24">
        <v>3</v>
      </c>
      <c r="D18" s="24">
        <v>4</v>
      </c>
      <c r="E18" s="54">
        <v>1</v>
      </c>
      <c r="F18" s="20" t="s">
        <v>54</v>
      </c>
      <c r="G18" s="23"/>
      <c r="H18" s="20" t="s">
        <v>71</v>
      </c>
      <c r="I18" s="20" t="s">
        <v>63</v>
      </c>
      <c r="J18" s="26"/>
      <c r="M18" s="20" t="s">
        <v>72</v>
      </c>
      <c r="O18" s="23" t="s">
        <v>73</v>
      </c>
      <c r="P18" s="23"/>
      <c r="Q18" s="23" t="s">
        <v>74</v>
      </c>
      <c r="R18" s="23">
        <v>182544</v>
      </c>
      <c r="S18" s="19">
        <v>0.13</v>
      </c>
      <c r="V18" s="20">
        <v>423</v>
      </c>
      <c r="W18" s="20">
        <v>335</v>
      </c>
      <c r="Y18" s="20">
        <v>6560</v>
      </c>
      <c r="AA18" s="20">
        <v>130</v>
      </c>
      <c r="AB18" s="20">
        <v>7</v>
      </c>
      <c r="AD18" s="20">
        <v>131</v>
      </c>
      <c r="AE18" s="20">
        <v>45450</v>
      </c>
      <c r="AF18" s="20">
        <v>893</v>
      </c>
      <c r="AG18" s="20">
        <v>15</v>
      </c>
      <c r="AH18" s="20">
        <v>20</v>
      </c>
      <c r="AI18" s="20">
        <v>19</v>
      </c>
      <c r="AO18" s="29">
        <v>1</v>
      </c>
      <c r="AP18" s="14">
        <v>0.13</v>
      </c>
      <c r="AQ18" s="15">
        <v>7</v>
      </c>
      <c r="AR18" s="16">
        <v>0.65600000000000003</v>
      </c>
      <c r="AS18" s="16">
        <v>3.3500000000000002E-2</v>
      </c>
      <c r="AT18" s="16">
        <v>4.2299999999999997E-2</v>
      </c>
      <c r="AU18" s="17">
        <v>0.95290093865122805</v>
      </c>
      <c r="AV18" s="16">
        <v>1.0118415857141632</v>
      </c>
      <c r="AW18" s="18">
        <v>32.457195457696223</v>
      </c>
      <c r="AX18" s="19">
        <v>1.03379547</v>
      </c>
      <c r="BF18" s="19"/>
      <c r="BG18" s="14"/>
      <c r="BI18" s="55" t="s">
        <v>73</v>
      </c>
      <c r="BJ18" s="31" t="s">
        <v>62</v>
      </c>
    </row>
    <row r="19" spans="1:62" s="20" customFormat="1" ht="12" customHeight="1" x14ac:dyDescent="0.2">
      <c r="A19" s="23">
        <v>182545</v>
      </c>
      <c r="B19" s="20" t="s">
        <v>70</v>
      </c>
      <c r="C19" s="24">
        <v>4</v>
      </c>
      <c r="D19" s="24">
        <v>5</v>
      </c>
      <c r="E19" s="54">
        <v>1</v>
      </c>
      <c r="F19" s="20" t="s">
        <v>54</v>
      </c>
      <c r="G19" s="23"/>
      <c r="H19" s="20" t="s">
        <v>71</v>
      </c>
      <c r="I19" s="20" t="s">
        <v>63</v>
      </c>
      <c r="J19" s="26"/>
      <c r="M19" s="20" t="s">
        <v>72</v>
      </c>
      <c r="O19" s="23" t="s">
        <v>73</v>
      </c>
      <c r="P19" s="23"/>
      <c r="Q19" s="23" t="s">
        <v>74</v>
      </c>
      <c r="R19" s="23">
        <v>182545</v>
      </c>
      <c r="S19" s="19">
        <v>0.09</v>
      </c>
      <c r="V19" s="20">
        <v>518</v>
      </c>
      <c r="W19" s="20">
        <v>477</v>
      </c>
      <c r="Y19" s="20">
        <v>8270</v>
      </c>
      <c r="AA19" s="20">
        <v>217</v>
      </c>
      <c r="AB19" s="20">
        <v>13</v>
      </c>
      <c r="AD19" s="20">
        <v>94</v>
      </c>
      <c r="AE19" s="20">
        <v>59355</v>
      </c>
      <c r="AF19" s="20">
        <v>650</v>
      </c>
      <c r="AG19" s="20">
        <v>19</v>
      </c>
      <c r="AH19" s="20">
        <v>26</v>
      </c>
      <c r="AI19" s="20">
        <v>19</v>
      </c>
      <c r="AO19" s="29">
        <v>1</v>
      </c>
      <c r="AP19" s="14">
        <v>0.09</v>
      </c>
      <c r="AQ19" s="15">
        <v>13</v>
      </c>
      <c r="AR19" s="16">
        <v>0.82699999999999996</v>
      </c>
      <c r="AS19" s="16">
        <v>4.7699999999999999E-2</v>
      </c>
      <c r="AT19" s="16">
        <v>5.1799999999999999E-2</v>
      </c>
      <c r="AU19" s="17">
        <v>1.1870998632088203</v>
      </c>
      <c r="AV19" s="16">
        <v>1.2605266290223638</v>
      </c>
      <c r="AW19" s="18">
        <v>40.125001143676641</v>
      </c>
      <c r="AX19" s="19">
        <v>1.3175625800000001</v>
      </c>
      <c r="BF19" s="19"/>
      <c r="BG19" s="14"/>
      <c r="BI19" s="55" t="s">
        <v>73</v>
      </c>
      <c r="BJ19" s="31" t="s">
        <v>62</v>
      </c>
    </row>
    <row r="20" spans="1:62" s="20" customFormat="1" ht="12" customHeight="1" x14ac:dyDescent="0.2">
      <c r="A20" s="23">
        <v>182546</v>
      </c>
      <c r="B20" s="20" t="s">
        <v>70</v>
      </c>
      <c r="C20" s="24">
        <v>5</v>
      </c>
      <c r="D20" s="24">
        <v>6</v>
      </c>
      <c r="E20" s="54">
        <v>1</v>
      </c>
      <c r="F20" s="20" t="s">
        <v>54</v>
      </c>
      <c r="G20" s="23"/>
      <c r="H20" s="20" t="s">
        <v>71</v>
      </c>
      <c r="I20" s="20" t="s">
        <v>63</v>
      </c>
      <c r="J20" s="26"/>
      <c r="M20" s="20" t="s">
        <v>72</v>
      </c>
      <c r="O20" s="23" t="s">
        <v>73</v>
      </c>
      <c r="P20" s="23"/>
      <c r="Q20" s="23" t="s">
        <v>74</v>
      </c>
      <c r="R20" s="23">
        <v>182546</v>
      </c>
      <c r="S20" s="19">
        <v>0.08</v>
      </c>
      <c r="V20" s="20">
        <v>367</v>
      </c>
      <c r="W20" s="20">
        <v>163</v>
      </c>
      <c r="Y20" s="20">
        <v>6095</v>
      </c>
      <c r="AA20" s="20">
        <v>127</v>
      </c>
      <c r="AB20" s="20">
        <v>0.5</v>
      </c>
      <c r="AD20" s="20">
        <v>54</v>
      </c>
      <c r="AE20" s="20">
        <v>47925</v>
      </c>
      <c r="AF20" s="20">
        <v>429</v>
      </c>
      <c r="AG20" s="20">
        <v>14</v>
      </c>
      <c r="AH20" s="20">
        <v>21</v>
      </c>
      <c r="AI20" s="20">
        <v>16</v>
      </c>
      <c r="AO20" s="29">
        <v>1</v>
      </c>
      <c r="AP20" s="14">
        <v>0.08</v>
      </c>
      <c r="AQ20" s="15">
        <v>0.5</v>
      </c>
      <c r="AR20" s="16">
        <v>0.60950000000000004</v>
      </c>
      <c r="AS20" s="16">
        <v>1.6299999999999999E-2</v>
      </c>
      <c r="AT20" s="16">
        <v>3.6700000000000003E-2</v>
      </c>
      <c r="AU20" s="17">
        <v>0.74537257159491843</v>
      </c>
      <c r="AV20" s="16">
        <v>0.7914767781192108</v>
      </c>
      <c r="AW20" s="18">
        <v>24.745580107818689</v>
      </c>
      <c r="AX20" s="19">
        <v>0.78066927000000008</v>
      </c>
      <c r="BF20" s="19"/>
      <c r="BG20" s="14"/>
      <c r="BI20" s="55" t="s">
        <v>73</v>
      </c>
      <c r="BJ20" s="31" t="s">
        <v>62</v>
      </c>
    </row>
    <row r="21" spans="1:62" s="20" customFormat="1" ht="12" customHeight="1" x14ac:dyDescent="0.2">
      <c r="A21" s="23">
        <v>182547</v>
      </c>
      <c r="B21" s="20" t="s">
        <v>70</v>
      </c>
      <c r="C21" s="24">
        <v>6</v>
      </c>
      <c r="D21" s="24">
        <v>7</v>
      </c>
      <c r="E21" s="54">
        <v>1</v>
      </c>
      <c r="F21" s="20" t="s">
        <v>54</v>
      </c>
      <c r="G21" s="23"/>
      <c r="H21" s="20" t="s">
        <v>71</v>
      </c>
      <c r="I21" s="20" t="s">
        <v>63</v>
      </c>
      <c r="J21" s="26"/>
      <c r="M21" s="20" t="s">
        <v>72</v>
      </c>
      <c r="O21" s="23" t="s">
        <v>73</v>
      </c>
      <c r="P21" s="23"/>
      <c r="Q21" s="23" t="s">
        <v>74</v>
      </c>
      <c r="R21" s="23">
        <v>182547</v>
      </c>
      <c r="S21" s="19">
        <v>0.12</v>
      </c>
      <c r="V21" s="20">
        <v>371</v>
      </c>
      <c r="W21" s="20">
        <v>263</v>
      </c>
      <c r="Y21" s="20">
        <v>3310</v>
      </c>
      <c r="AA21" s="20">
        <v>105</v>
      </c>
      <c r="AB21" s="20">
        <v>7</v>
      </c>
      <c r="AD21" s="20">
        <v>69</v>
      </c>
      <c r="AE21" s="20">
        <v>41418</v>
      </c>
      <c r="AF21" s="20">
        <v>543</v>
      </c>
      <c r="AG21" s="20">
        <v>16</v>
      </c>
      <c r="AH21" s="20">
        <v>21</v>
      </c>
      <c r="AI21" s="20">
        <v>22</v>
      </c>
      <c r="AO21" s="29">
        <v>1</v>
      </c>
      <c r="AP21" s="14">
        <v>0.12</v>
      </c>
      <c r="AQ21" s="15">
        <v>7</v>
      </c>
      <c r="AR21" s="16">
        <v>0.33100000000000002</v>
      </c>
      <c r="AS21" s="16">
        <v>2.63E-2</v>
      </c>
      <c r="AT21" s="16">
        <v>3.7100000000000001E-2</v>
      </c>
      <c r="AU21" s="17">
        <v>0.62251531467261745</v>
      </c>
      <c r="AV21" s="16">
        <v>0.66102031972101749</v>
      </c>
      <c r="AW21" s="18">
        <v>21.762065901617788</v>
      </c>
      <c r="AX21" s="19">
        <v>0.68442842999999998</v>
      </c>
      <c r="BF21" s="19"/>
      <c r="BG21" s="14"/>
      <c r="BI21" s="55" t="s">
        <v>73</v>
      </c>
      <c r="BJ21" s="31" t="s">
        <v>62</v>
      </c>
    </row>
    <row r="22" spans="1:62" s="20" customFormat="1" ht="12" customHeight="1" x14ac:dyDescent="0.2">
      <c r="A22" s="23">
        <v>182548</v>
      </c>
      <c r="B22" s="20" t="s">
        <v>70</v>
      </c>
      <c r="C22" s="24">
        <v>7</v>
      </c>
      <c r="D22" s="24">
        <v>8</v>
      </c>
      <c r="E22" s="54">
        <v>1</v>
      </c>
      <c r="F22" s="20" t="s">
        <v>54</v>
      </c>
      <c r="G22" s="23"/>
      <c r="H22" s="20" t="s">
        <v>71</v>
      </c>
      <c r="I22" s="20" t="s">
        <v>63</v>
      </c>
      <c r="J22" s="26"/>
      <c r="M22" s="20" t="s">
        <v>72</v>
      </c>
      <c r="O22" s="23" t="s">
        <v>73</v>
      </c>
      <c r="P22" s="23"/>
      <c r="Q22" s="23" t="s">
        <v>74</v>
      </c>
      <c r="R22" s="23">
        <v>182548</v>
      </c>
      <c r="S22" s="19">
        <v>0.09</v>
      </c>
      <c r="V22" s="20">
        <v>209</v>
      </c>
      <c r="W22" s="20">
        <v>439</v>
      </c>
      <c r="Y22" s="20">
        <v>2337</v>
      </c>
      <c r="AA22" s="20">
        <v>79</v>
      </c>
      <c r="AB22" s="20">
        <v>55</v>
      </c>
      <c r="AD22" s="20">
        <v>110</v>
      </c>
      <c r="AE22" s="20">
        <v>25871</v>
      </c>
      <c r="AF22" s="20">
        <v>474</v>
      </c>
      <c r="AG22" s="20">
        <v>9</v>
      </c>
      <c r="AH22" s="20">
        <v>12</v>
      </c>
      <c r="AI22" s="20">
        <v>12</v>
      </c>
      <c r="AO22" s="29">
        <v>1</v>
      </c>
      <c r="AP22" s="14">
        <v>0.09</v>
      </c>
      <c r="AQ22" s="15">
        <v>55</v>
      </c>
      <c r="AR22" s="16">
        <v>0.23369999999999999</v>
      </c>
      <c r="AS22" s="16">
        <v>4.3900000000000002E-2</v>
      </c>
      <c r="AT22" s="16">
        <v>2.0899999999999998E-2</v>
      </c>
      <c r="AU22" s="17">
        <v>1.167789326928552</v>
      </c>
      <c r="AV22" s="16">
        <v>1.2400216606061567</v>
      </c>
      <c r="AW22" s="18">
        <v>42.410268515735837</v>
      </c>
      <c r="AX22" s="19">
        <v>1.5394501300000001</v>
      </c>
      <c r="BF22" s="19"/>
      <c r="BG22" s="14"/>
      <c r="BI22" s="55" t="s">
        <v>73</v>
      </c>
      <c r="BJ22" s="31" t="s">
        <v>62</v>
      </c>
    </row>
    <row r="23" spans="1:62" s="20" customFormat="1" ht="12" customHeight="1" x14ac:dyDescent="0.2">
      <c r="A23" s="23">
        <v>182549</v>
      </c>
      <c r="B23" s="20" t="s">
        <v>70</v>
      </c>
      <c r="C23" s="24">
        <v>8</v>
      </c>
      <c r="D23" s="24">
        <v>9</v>
      </c>
      <c r="E23" s="54">
        <v>1</v>
      </c>
      <c r="F23" s="20" t="s">
        <v>54</v>
      </c>
      <c r="G23" s="23"/>
      <c r="H23" s="20" t="s">
        <v>71</v>
      </c>
      <c r="I23" s="20" t="s">
        <v>63</v>
      </c>
      <c r="J23" s="26"/>
      <c r="M23" s="20" t="s">
        <v>72</v>
      </c>
      <c r="N23" s="20" t="s">
        <v>75</v>
      </c>
      <c r="O23" s="23" t="s">
        <v>73</v>
      </c>
      <c r="P23" s="23"/>
      <c r="Q23" s="23" t="s">
        <v>74</v>
      </c>
      <c r="R23" s="23">
        <v>182549</v>
      </c>
      <c r="S23" s="19">
        <v>0.22</v>
      </c>
      <c r="V23" s="20">
        <v>244</v>
      </c>
      <c r="W23" s="20">
        <v>667</v>
      </c>
      <c r="Y23" s="20">
        <v>2047</v>
      </c>
      <c r="AA23" s="20">
        <v>159</v>
      </c>
      <c r="AB23" s="20">
        <v>16</v>
      </c>
      <c r="AD23" s="20">
        <v>9665</v>
      </c>
      <c r="AE23" s="20">
        <v>50625</v>
      </c>
      <c r="AF23" s="20">
        <v>322</v>
      </c>
      <c r="AG23" s="20">
        <v>145</v>
      </c>
      <c r="AH23" s="20">
        <v>21</v>
      </c>
      <c r="AI23" s="20">
        <v>27</v>
      </c>
      <c r="AO23" s="29">
        <v>1</v>
      </c>
      <c r="AP23" s="14">
        <v>0.22</v>
      </c>
      <c r="AQ23" s="15">
        <v>16</v>
      </c>
      <c r="AR23" s="16">
        <v>0.20469999999999999</v>
      </c>
      <c r="AS23" s="16">
        <v>6.6699999999999995E-2</v>
      </c>
      <c r="AT23" s="16">
        <v>2.4400000000000002E-2</v>
      </c>
      <c r="AU23" s="17">
        <v>0.72669660282344839</v>
      </c>
      <c r="AV23" s="16">
        <v>0.77164562769215794</v>
      </c>
      <c r="AW23" s="18">
        <v>27.009147327843429</v>
      </c>
      <c r="AX23" s="19">
        <v>0.84468732000000002</v>
      </c>
      <c r="BF23" s="19"/>
      <c r="BG23" s="14"/>
      <c r="BI23" s="55" t="s">
        <v>73</v>
      </c>
      <c r="BJ23" s="31" t="s">
        <v>62</v>
      </c>
    </row>
    <row r="24" spans="1:62" s="57" customFormat="1" ht="12" customHeight="1" x14ac:dyDescent="0.2">
      <c r="A24" s="56">
        <v>182550</v>
      </c>
      <c r="B24" s="57" t="s">
        <v>70</v>
      </c>
      <c r="C24" s="58">
        <v>8</v>
      </c>
      <c r="D24" s="58">
        <v>9</v>
      </c>
      <c r="E24" s="59">
        <v>1</v>
      </c>
      <c r="F24" s="57" t="s">
        <v>76</v>
      </c>
      <c r="G24" s="56">
        <v>182549</v>
      </c>
      <c r="H24" s="57" t="s">
        <v>71</v>
      </c>
      <c r="I24" s="57" t="s">
        <v>63</v>
      </c>
      <c r="J24" s="60"/>
      <c r="M24" s="57" t="s">
        <v>72</v>
      </c>
      <c r="N24" s="57" t="s">
        <v>75</v>
      </c>
      <c r="O24" s="56" t="s">
        <v>73</v>
      </c>
      <c r="P24" s="56"/>
      <c r="Q24" s="56" t="s">
        <v>74</v>
      </c>
      <c r="R24" s="56">
        <v>182550</v>
      </c>
      <c r="S24" s="61">
        <v>0.15</v>
      </c>
      <c r="V24" s="57">
        <v>218</v>
      </c>
      <c r="W24" s="57">
        <v>734</v>
      </c>
      <c r="Y24" s="57">
        <v>1973</v>
      </c>
      <c r="AA24" s="57">
        <v>169</v>
      </c>
      <c r="AB24" s="57">
        <v>10</v>
      </c>
      <c r="AD24" s="57">
        <v>8950</v>
      </c>
      <c r="AE24" s="57">
        <v>49995</v>
      </c>
      <c r="AF24" s="57">
        <v>314</v>
      </c>
      <c r="AG24" s="57">
        <v>139</v>
      </c>
      <c r="AH24" s="57">
        <v>19</v>
      </c>
      <c r="AI24" s="57">
        <v>23</v>
      </c>
      <c r="AO24" s="62">
        <v>1</v>
      </c>
      <c r="AP24" s="63">
        <v>0.15</v>
      </c>
      <c r="AQ24" s="64">
        <v>10</v>
      </c>
      <c r="AR24" s="65">
        <v>0.1973</v>
      </c>
      <c r="AS24" s="65">
        <v>7.3400000000000007E-2</v>
      </c>
      <c r="AT24" s="65">
        <v>2.18E-2</v>
      </c>
      <c r="AU24" s="66">
        <v>0.56111361915656799</v>
      </c>
      <c r="AV24" s="65">
        <v>0.59582068937493227</v>
      </c>
      <c r="AW24" s="67">
        <v>20.71421652500019</v>
      </c>
      <c r="AX24" s="61">
        <v>0.64140333999999999</v>
      </c>
      <c r="BF24" s="61"/>
      <c r="BG24" s="63"/>
      <c r="BI24" s="55" t="s">
        <v>73</v>
      </c>
      <c r="BJ24" s="31" t="s">
        <v>62</v>
      </c>
    </row>
    <row r="25" spans="1:62" s="69" customFormat="1" ht="12" customHeight="1" x14ac:dyDescent="0.2">
      <c r="A25" s="68">
        <v>182551</v>
      </c>
      <c r="B25" s="69" t="s">
        <v>70</v>
      </c>
      <c r="C25" s="70">
        <v>8</v>
      </c>
      <c r="D25" s="70">
        <v>9</v>
      </c>
      <c r="E25" s="71">
        <v>1</v>
      </c>
      <c r="F25" s="69" t="s">
        <v>77</v>
      </c>
      <c r="G25" s="68" t="s">
        <v>78</v>
      </c>
      <c r="H25" s="69" t="s">
        <v>79</v>
      </c>
      <c r="I25" s="69" t="s">
        <v>69</v>
      </c>
      <c r="J25" s="72"/>
      <c r="M25" s="69" t="s">
        <v>72</v>
      </c>
      <c r="O25" s="68" t="s">
        <v>73</v>
      </c>
      <c r="P25" s="68"/>
      <c r="Q25" s="68" t="s">
        <v>74</v>
      </c>
      <c r="R25" s="68">
        <v>182551</v>
      </c>
      <c r="S25" s="73">
        <v>3.55</v>
      </c>
      <c r="V25" s="69">
        <v>645</v>
      </c>
      <c r="W25" s="69">
        <v>835</v>
      </c>
      <c r="Y25" s="69">
        <v>673</v>
      </c>
      <c r="AA25" s="69">
        <v>718</v>
      </c>
      <c r="AB25" s="69">
        <v>0.5</v>
      </c>
      <c r="AD25" s="69">
        <v>7840</v>
      </c>
      <c r="AE25" s="69">
        <v>40550</v>
      </c>
      <c r="AF25" s="69">
        <v>1000</v>
      </c>
      <c r="AG25" s="69">
        <v>25</v>
      </c>
      <c r="AH25" s="69">
        <v>33</v>
      </c>
      <c r="AI25" s="69">
        <v>49</v>
      </c>
      <c r="AO25" s="74">
        <v>1</v>
      </c>
      <c r="AP25" s="75">
        <v>3.55</v>
      </c>
      <c r="AQ25" s="76">
        <v>0.5</v>
      </c>
      <c r="AR25" s="77">
        <v>6.7299999999999999E-2</v>
      </c>
      <c r="AS25" s="77">
        <v>8.3500000000000005E-2</v>
      </c>
      <c r="AT25" s="77">
        <v>6.4500000000000002E-2</v>
      </c>
      <c r="AU25" s="78">
        <v>3.7953353317172072</v>
      </c>
      <c r="AV25" s="77">
        <v>4.0300916544351422</v>
      </c>
      <c r="AW25" s="79">
        <v>154.85073606703673</v>
      </c>
      <c r="AX25" s="73">
        <v>3.7733698499999999</v>
      </c>
      <c r="BF25" s="73"/>
      <c r="BG25" s="75"/>
      <c r="BI25" s="55" t="s">
        <v>73</v>
      </c>
      <c r="BJ25" s="31" t="s">
        <v>62</v>
      </c>
    </row>
    <row r="26" spans="1:62" s="20" customFormat="1" ht="12" customHeight="1" x14ac:dyDescent="0.2">
      <c r="A26" s="23">
        <v>182552</v>
      </c>
      <c r="B26" s="20" t="s">
        <v>70</v>
      </c>
      <c r="C26" s="24">
        <v>9</v>
      </c>
      <c r="D26" s="24">
        <v>10</v>
      </c>
      <c r="E26" s="54">
        <v>1</v>
      </c>
      <c r="F26" s="20" t="s">
        <v>54</v>
      </c>
      <c r="G26" s="23"/>
      <c r="H26" s="20" t="s">
        <v>71</v>
      </c>
      <c r="I26" s="20" t="s">
        <v>63</v>
      </c>
      <c r="J26" s="26"/>
      <c r="M26" s="20" t="s">
        <v>72</v>
      </c>
      <c r="O26" s="23" t="s">
        <v>73</v>
      </c>
      <c r="P26" s="23"/>
      <c r="Q26" s="23" t="s">
        <v>74</v>
      </c>
      <c r="R26" s="23">
        <v>182552</v>
      </c>
      <c r="S26" s="19">
        <v>0.32</v>
      </c>
      <c r="V26" s="20">
        <v>162</v>
      </c>
      <c r="W26" s="20">
        <v>585</v>
      </c>
      <c r="Y26" s="20">
        <v>2484</v>
      </c>
      <c r="AA26" s="20">
        <v>91</v>
      </c>
      <c r="AB26" s="20">
        <v>0.5</v>
      </c>
      <c r="AD26" s="20">
        <v>16250</v>
      </c>
      <c r="AE26" s="20">
        <v>50670</v>
      </c>
      <c r="AF26" s="20">
        <v>338</v>
      </c>
      <c r="AG26" s="20">
        <v>860</v>
      </c>
      <c r="AH26" s="20">
        <v>22</v>
      </c>
      <c r="AI26" s="20">
        <v>29</v>
      </c>
      <c r="AO26" s="29">
        <v>1</v>
      </c>
      <c r="AP26" s="14">
        <v>0.32</v>
      </c>
      <c r="AQ26" s="15">
        <v>0.5</v>
      </c>
      <c r="AR26" s="16">
        <v>0.24840000000000001</v>
      </c>
      <c r="AS26" s="16">
        <v>5.8500000000000003E-2</v>
      </c>
      <c r="AT26" s="16">
        <v>1.6199999999999999E-2</v>
      </c>
      <c r="AU26" s="17">
        <v>0.62337864927190556</v>
      </c>
      <c r="AV26" s="16">
        <v>0.66193705493924704</v>
      </c>
      <c r="AW26" s="18">
        <v>23.450289453701203</v>
      </c>
      <c r="AX26" s="19">
        <v>0.64267978000000003</v>
      </c>
      <c r="BF26" s="19"/>
      <c r="BG26" s="14"/>
      <c r="BI26" s="55" t="s">
        <v>73</v>
      </c>
      <c r="BJ26" s="31" t="s">
        <v>62</v>
      </c>
    </row>
    <row r="27" spans="1:62" s="20" customFormat="1" ht="12" customHeight="1" x14ac:dyDescent="0.2">
      <c r="A27" s="23">
        <v>182553</v>
      </c>
      <c r="B27" s="20" t="s">
        <v>70</v>
      </c>
      <c r="C27" s="24">
        <v>10</v>
      </c>
      <c r="D27" s="24">
        <v>11</v>
      </c>
      <c r="E27" s="54">
        <v>1</v>
      </c>
      <c r="F27" s="20" t="s">
        <v>54</v>
      </c>
      <c r="G27" s="23"/>
      <c r="H27" s="20" t="s">
        <v>71</v>
      </c>
      <c r="I27" s="20" t="s">
        <v>63</v>
      </c>
      <c r="J27" s="26"/>
      <c r="M27" s="20" t="s">
        <v>72</v>
      </c>
      <c r="O27" s="23" t="s">
        <v>73</v>
      </c>
      <c r="P27" s="23"/>
      <c r="Q27" s="23" t="s">
        <v>74</v>
      </c>
      <c r="R27" s="23">
        <v>182553</v>
      </c>
      <c r="S27" s="19">
        <v>0.11</v>
      </c>
      <c r="V27" s="20">
        <v>477</v>
      </c>
      <c r="W27" s="20">
        <v>134</v>
      </c>
      <c r="Y27" s="20">
        <v>2937</v>
      </c>
      <c r="AA27" s="20">
        <v>161</v>
      </c>
      <c r="AB27" s="20">
        <v>80</v>
      </c>
      <c r="AD27" s="20">
        <v>2550</v>
      </c>
      <c r="AE27" s="20">
        <v>34124</v>
      </c>
      <c r="AF27" s="20">
        <v>581</v>
      </c>
      <c r="AG27" s="20">
        <v>62</v>
      </c>
      <c r="AH27" s="20">
        <v>20</v>
      </c>
      <c r="AI27" s="20">
        <v>15</v>
      </c>
      <c r="AO27" s="29">
        <v>1</v>
      </c>
      <c r="AP27" s="14">
        <v>0.11</v>
      </c>
      <c r="AQ27" s="15">
        <v>80</v>
      </c>
      <c r="AR27" s="16">
        <v>0.29370000000000002</v>
      </c>
      <c r="AS27" s="16">
        <v>1.34E-2</v>
      </c>
      <c r="AT27" s="16">
        <v>4.7699999999999999E-2</v>
      </c>
      <c r="AU27" s="17">
        <v>1.6454070826539045</v>
      </c>
      <c r="AV27" s="16">
        <v>1.747181941088642</v>
      </c>
      <c r="AW27" s="18">
        <v>59.355410587451757</v>
      </c>
      <c r="AX27" s="19">
        <v>2.1759154499999998</v>
      </c>
      <c r="AY27" s="33"/>
      <c r="AZ27" s="33"/>
      <c r="BF27" s="19"/>
      <c r="BG27" s="14"/>
      <c r="BI27" s="55" t="s">
        <v>73</v>
      </c>
      <c r="BJ27" s="31" t="s">
        <v>62</v>
      </c>
    </row>
    <row r="28" spans="1:62" s="20" customFormat="1" ht="12" customHeight="1" x14ac:dyDescent="0.2">
      <c r="A28" s="23">
        <v>182554</v>
      </c>
      <c r="B28" s="20" t="s">
        <v>70</v>
      </c>
      <c r="C28" s="24">
        <v>11</v>
      </c>
      <c r="D28" s="24">
        <v>12</v>
      </c>
      <c r="E28" s="54">
        <v>1</v>
      </c>
      <c r="F28" s="20" t="s">
        <v>54</v>
      </c>
      <c r="G28" s="23"/>
      <c r="H28" s="20" t="s">
        <v>71</v>
      </c>
      <c r="I28" s="20" t="s">
        <v>63</v>
      </c>
      <c r="J28" s="26"/>
      <c r="M28" s="20" t="s">
        <v>72</v>
      </c>
      <c r="O28" s="23" t="s">
        <v>73</v>
      </c>
      <c r="P28" s="23"/>
      <c r="Q28" s="23" t="s">
        <v>74</v>
      </c>
      <c r="R28" s="23">
        <v>182554</v>
      </c>
      <c r="S28" s="19">
        <v>0.03</v>
      </c>
      <c r="T28" s="20">
        <v>0.04</v>
      </c>
      <c r="V28" s="20">
        <v>294</v>
      </c>
      <c r="W28" s="20">
        <v>135</v>
      </c>
      <c r="Y28" s="20">
        <v>1704</v>
      </c>
      <c r="AA28" s="20">
        <v>126</v>
      </c>
      <c r="AB28" s="20">
        <v>92</v>
      </c>
      <c r="AD28" s="20">
        <v>3631</v>
      </c>
      <c r="AE28" s="20">
        <v>30227</v>
      </c>
      <c r="AF28" s="20">
        <v>310</v>
      </c>
      <c r="AG28" s="20">
        <v>76</v>
      </c>
      <c r="AH28" s="20">
        <v>16</v>
      </c>
      <c r="AI28" s="20">
        <v>28</v>
      </c>
      <c r="AO28" s="29">
        <v>1</v>
      </c>
      <c r="AP28" s="14">
        <v>3.5000000000000003E-2</v>
      </c>
      <c r="AQ28" s="15">
        <v>92</v>
      </c>
      <c r="AR28" s="16">
        <v>0.1704</v>
      </c>
      <c r="AS28" s="16">
        <v>1.35E-2</v>
      </c>
      <c r="AT28" s="16">
        <v>2.9399999999999999E-2</v>
      </c>
      <c r="AU28" s="17">
        <v>1.5893267598315186</v>
      </c>
      <c r="AV28" s="16">
        <v>1.6876328311336415</v>
      </c>
      <c r="AW28" s="18">
        <v>57.693886737451813</v>
      </c>
      <c r="AX28" s="19">
        <v>2.1933745599999996</v>
      </c>
      <c r="AY28" s="33"/>
      <c r="AZ28" s="33"/>
      <c r="BF28" s="19"/>
      <c r="BG28" s="14"/>
      <c r="BI28" s="55" t="s">
        <v>73</v>
      </c>
      <c r="BJ28" s="31" t="s">
        <v>62</v>
      </c>
    </row>
    <row r="29" spans="1:62" s="20" customFormat="1" ht="12" customHeight="1" x14ac:dyDescent="0.2">
      <c r="A29" s="23">
        <v>182555</v>
      </c>
      <c r="B29" s="20" t="s">
        <v>70</v>
      </c>
      <c r="C29" s="24">
        <v>12</v>
      </c>
      <c r="D29" s="24">
        <v>13</v>
      </c>
      <c r="E29" s="54">
        <v>1</v>
      </c>
      <c r="F29" s="20" t="s">
        <v>54</v>
      </c>
      <c r="G29" s="23"/>
      <c r="H29" s="20" t="s">
        <v>71</v>
      </c>
      <c r="I29" s="20" t="s">
        <v>63</v>
      </c>
      <c r="J29" s="26"/>
      <c r="M29" s="20" t="s">
        <v>72</v>
      </c>
      <c r="O29" s="23" t="s">
        <v>73</v>
      </c>
      <c r="P29" s="23"/>
      <c r="Q29" s="23" t="s">
        <v>74</v>
      </c>
      <c r="R29" s="23">
        <v>182555</v>
      </c>
      <c r="S29" s="19">
        <v>0.19</v>
      </c>
      <c r="V29" s="20">
        <v>298</v>
      </c>
      <c r="W29" s="20">
        <v>259</v>
      </c>
      <c r="Y29" s="20">
        <v>3287</v>
      </c>
      <c r="AA29" s="20">
        <v>75</v>
      </c>
      <c r="AB29" s="20">
        <v>69</v>
      </c>
      <c r="AD29" s="20">
        <v>2230</v>
      </c>
      <c r="AE29" s="20">
        <v>32162</v>
      </c>
      <c r="AF29" s="20">
        <v>463</v>
      </c>
      <c r="AG29" s="20">
        <v>192</v>
      </c>
      <c r="AH29" s="20">
        <v>23</v>
      </c>
      <c r="AI29" s="20">
        <v>23</v>
      </c>
      <c r="AO29" s="29">
        <v>1</v>
      </c>
      <c r="AP29" s="14">
        <v>0.19</v>
      </c>
      <c r="AQ29" s="15">
        <v>69</v>
      </c>
      <c r="AR29" s="16">
        <v>0.32869999999999999</v>
      </c>
      <c r="AS29" s="16">
        <v>2.5899999999999999E-2</v>
      </c>
      <c r="AT29" s="16">
        <v>2.98E-2</v>
      </c>
      <c r="AU29" s="17">
        <v>1.5687470562644252</v>
      </c>
      <c r="AV29" s="16">
        <v>1.6657801924739197</v>
      </c>
      <c r="AW29" s="18">
        <v>56.957586533873283</v>
      </c>
      <c r="AX29" s="19">
        <v>2.0328385400000002</v>
      </c>
      <c r="AY29" s="33"/>
      <c r="AZ29" s="33"/>
      <c r="BF29" s="19"/>
      <c r="BG29" s="14"/>
      <c r="BI29" s="55" t="s">
        <v>73</v>
      </c>
      <c r="BJ29" s="31" t="s">
        <v>62</v>
      </c>
    </row>
    <row r="30" spans="1:62" s="20" customFormat="1" ht="12" customHeight="1" x14ac:dyDescent="0.2">
      <c r="A30" s="23">
        <v>182556</v>
      </c>
      <c r="B30" s="20" t="s">
        <v>70</v>
      </c>
      <c r="C30" s="24">
        <v>13</v>
      </c>
      <c r="D30" s="24">
        <v>14</v>
      </c>
      <c r="E30" s="54">
        <v>1</v>
      </c>
      <c r="F30" s="20" t="s">
        <v>54</v>
      </c>
      <c r="G30" s="23"/>
      <c r="H30" s="20" t="s">
        <v>71</v>
      </c>
      <c r="I30" s="20" t="s">
        <v>63</v>
      </c>
      <c r="J30" s="26"/>
      <c r="M30" s="20" t="s">
        <v>72</v>
      </c>
      <c r="O30" s="23" t="s">
        <v>73</v>
      </c>
      <c r="P30" s="23"/>
      <c r="Q30" s="23" t="s">
        <v>74</v>
      </c>
      <c r="R30" s="23">
        <v>182556</v>
      </c>
      <c r="S30" s="19">
        <v>0.1</v>
      </c>
      <c r="V30" s="20">
        <v>87</v>
      </c>
      <c r="W30" s="20">
        <v>214</v>
      </c>
      <c r="Y30" s="20">
        <v>1705</v>
      </c>
      <c r="AA30" s="20">
        <v>36</v>
      </c>
      <c r="AB30" s="20">
        <v>30</v>
      </c>
      <c r="AD30" s="20">
        <v>1631</v>
      </c>
      <c r="AE30" s="20">
        <v>25052</v>
      </c>
      <c r="AF30" s="20">
        <v>255</v>
      </c>
      <c r="AG30" s="20">
        <v>34</v>
      </c>
      <c r="AH30" s="20">
        <v>15</v>
      </c>
      <c r="AI30" s="20">
        <v>30</v>
      </c>
      <c r="AO30" s="29">
        <v>1</v>
      </c>
      <c r="AP30" s="14">
        <v>0.1</v>
      </c>
      <c r="AQ30" s="15">
        <v>30</v>
      </c>
      <c r="AR30" s="16">
        <v>0.17050000000000001</v>
      </c>
      <c r="AS30" s="16">
        <v>2.1399999999999999E-2</v>
      </c>
      <c r="AT30" s="16">
        <v>8.6999999999999994E-3</v>
      </c>
      <c r="AU30" s="17">
        <v>0.72155543105855868</v>
      </c>
      <c r="AV30" s="16">
        <v>0.76618645436153021</v>
      </c>
      <c r="AW30" s="18">
        <v>26.271515112255234</v>
      </c>
      <c r="AX30" s="19">
        <v>0.92641174999999998</v>
      </c>
      <c r="BF30" s="19"/>
      <c r="BG30" s="14"/>
      <c r="BI30" s="55" t="s">
        <v>73</v>
      </c>
      <c r="BJ30" s="31" t="s">
        <v>62</v>
      </c>
    </row>
    <row r="31" spans="1:62" s="20" customFormat="1" ht="12" customHeight="1" x14ac:dyDescent="0.2">
      <c r="A31" s="23">
        <v>182557</v>
      </c>
      <c r="B31" s="20" t="s">
        <v>70</v>
      </c>
      <c r="C31" s="24">
        <v>14</v>
      </c>
      <c r="D31" s="24">
        <v>15</v>
      </c>
      <c r="E31" s="54">
        <v>1</v>
      </c>
      <c r="F31" s="20" t="s">
        <v>54</v>
      </c>
      <c r="G31" s="23"/>
      <c r="H31" s="20" t="s">
        <v>71</v>
      </c>
      <c r="I31" s="20" t="s">
        <v>63</v>
      </c>
      <c r="J31" s="26"/>
      <c r="M31" s="20" t="s">
        <v>72</v>
      </c>
      <c r="O31" s="23" t="s">
        <v>73</v>
      </c>
      <c r="P31" s="23"/>
      <c r="Q31" s="23" t="s">
        <v>74</v>
      </c>
      <c r="R31" s="23">
        <v>182557</v>
      </c>
      <c r="S31" s="19">
        <v>0.11</v>
      </c>
      <c r="V31" s="20">
        <v>30</v>
      </c>
      <c r="W31" s="20">
        <v>88</v>
      </c>
      <c r="Y31" s="20">
        <v>1126</v>
      </c>
      <c r="AA31" s="20">
        <v>43</v>
      </c>
      <c r="AB31" s="20">
        <v>7</v>
      </c>
      <c r="AD31" s="20">
        <v>6130</v>
      </c>
      <c r="AE31" s="20">
        <v>19310</v>
      </c>
      <c r="AF31" s="20">
        <v>136</v>
      </c>
      <c r="AG31" s="20">
        <v>12</v>
      </c>
      <c r="AH31" s="20">
        <v>12</v>
      </c>
      <c r="AI31" s="20">
        <v>14</v>
      </c>
      <c r="AO31" s="29">
        <v>1</v>
      </c>
      <c r="AP31" s="14">
        <v>0.11</v>
      </c>
      <c r="AQ31" s="15">
        <v>7</v>
      </c>
      <c r="AR31" s="16">
        <v>0.11260000000000001</v>
      </c>
      <c r="AS31" s="16">
        <v>8.8000000000000005E-3</v>
      </c>
      <c r="AT31" s="16">
        <v>3.0000000000000001E-3</v>
      </c>
      <c r="AU31" s="17">
        <v>0.32747997458266137</v>
      </c>
      <c r="AV31" s="16">
        <v>0.34773589082656409</v>
      </c>
      <c r="AW31" s="18">
        <v>12.042236345539353</v>
      </c>
      <c r="AX31" s="19">
        <v>0.37907553999999999</v>
      </c>
      <c r="BF31" s="19"/>
      <c r="BG31" s="14"/>
      <c r="BI31" s="55" t="s">
        <v>73</v>
      </c>
      <c r="BJ31" s="31" t="s">
        <v>62</v>
      </c>
    </row>
    <row r="32" spans="1:62" s="20" customFormat="1" ht="12" customHeight="1" x14ac:dyDescent="0.2">
      <c r="A32" s="23">
        <v>182558</v>
      </c>
      <c r="B32" s="20" t="s">
        <v>70</v>
      </c>
      <c r="C32" s="24">
        <v>15</v>
      </c>
      <c r="D32" s="24">
        <v>16</v>
      </c>
      <c r="E32" s="54">
        <v>1</v>
      </c>
      <c r="F32" s="20" t="s">
        <v>54</v>
      </c>
      <c r="G32" s="23"/>
      <c r="H32" s="20" t="s">
        <v>71</v>
      </c>
      <c r="I32" s="20" t="s">
        <v>63</v>
      </c>
      <c r="J32" s="26"/>
      <c r="M32" s="20" t="s">
        <v>72</v>
      </c>
      <c r="O32" s="23" t="s">
        <v>73</v>
      </c>
      <c r="P32" s="23"/>
      <c r="Q32" s="23" t="s">
        <v>74</v>
      </c>
      <c r="R32" s="23">
        <v>182558</v>
      </c>
      <c r="S32" s="19">
        <v>0.09</v>
      </c>
      <c r="V32" s="20">
        <v>114</v>
      </c>
      <c r="W32" s="20">
        <v>216</v>
      </c>
      <c r="Y32" s="20">
        <v>1954</v>
      </c>
      <c r="AA32" s="20">
        <v>44</v>
      </c>
      <c r="AB32" s="20">
        <v>40</v>
      </c>
      <c r="AD32" s="20">
        <v>4216</v>
      </c>
      <c r="AE32" s="20">
        <v>26681</v>
      </c>
      <c r="AF32" s="20">
        <v>248</v>
      </c>
      <c r="AG32" s="20">
        <v>45</v>
      </c>
      <c r="AH32" s="20">
        <v>17</v>
      </c>
      <c r="AI32" s="20">
        <v>30</v>
      </c>
      <c r="AO32" s="29">
        <v>1</v>
      </c>
      <c r="AP32" s="14">
        <v>0.09</v>
      </c>
      <c r="AQ32" s="15">
        <v>40</v>
      </c>
      <c r="AR32" s="16">
        <v>0.19539999999999999</v>
      </c>
      <c r="AS32" s="16">
        <v>2.1600000000000001E-2</v>
      </c>
      <c r="AT32" s="16">
        <v>1.14E-2</v>
      </c>
      <c r="AU32" s="17">
        <v>0.88486188803743993</v>
      </c>
      <c r="AV32" s="16">
        <v>0.93959405391826933</v>
      </c>
      <c r="AW32" s="18">
        <v>32.100458740000406</v>
      </c>
      <c r="AX32" s="19">
        <v>1.1557889399999999</v>
      </c>
      <c r="BF32" s="19"/>
      <c r="BG32" s="14"/>
      <c r="BI32" s="55" t="s">
        <v>73</v>
      </c>
      <c r="BJ32" s="31" t="s">
        <v>62</v>
      </c>
    </row>
    <row r="33" spans="1:62" s="20" customFormat="1" ht="12" customHeight="1" x14ac:dyDescent="0.2">
      <c r="A33" s="23">
        <v>182559</v>
      </c>
      <c r="B33" s="20" t="s">
        <v>70</v>
      </c>
      <c r="C33" s="24">
        <v>16</v>
      </c>
      <c r="D33" s="24">
        <v>17</v>
      </c>
      <c r="E33" s="54">
        <v>1</v>
      </c>
      <c r="F33" s="20" t="s">
        <v>54</v>
      </c>
      <c r="G33" s="23"/>
      <c r="H33" s="20" t="s">
        <v>71</v>
      </c>
      <c r="I33" s="20" t="s">
        <v>63</v>
      </c>
      <c r="J33" s="26"/>
      <c r="M33" s="20" t="s">
        <v>72</v>
      </c>
      <c r="O33" s="23" t="s">
        <v>73</v>
      </c>
      <c r="P33" s="23"/>
      <c r="Q33" s="23" t="s">
        <v>74</v>
      </c>
      <c r="R33" s="23">
        <v>182559</v>
      </c>
      <c r="S33" s="19">
        <v>0.13</v>
      </c>
      <c r="V33" s="20">
        <v>14</v>
      </c>
      <c r="W33" s="20">
        <v>241</v>
      </c>
      <c r="Y33" s="20">
        <v>2170</v>
      </c>
      <c r="AA33" s="20">
        <v>14</v>
      </c>
      <c r="AB33" s="20">
        <v>0.5</v>
      </c>
      <c r="AD33" s="20">
        <v>2803</v>
      </c>
      <c r="AE33" s="20">
        <v>11111</v>
      </c>
      <c r="AF33" s="20">
        <v>93</v>
      </c>
      <c r="AG33" s="20">
        <v>11</v>
      </c>
      <c r="AH33" s="20">
        <v>5</v>
      </c>
      <c r="AI33" s="20">
        <v>10</v>
      </c>
      <c r="AO33" s="29">
        <v>1</v>
      </c>
      <c r="AP33" s="14">
        <v>0.13</v>
      </c>
      <c r="AQ33" s="15">
        <v>0.5</v>
      </c>
      <c r="AR33" s="16">
        <v>0.217</v>
      </c>
      <c r="AS33" s="16">
        <v>2.41E-2</v>
      </c>
      <c r="AT33" s="16">
        <v>1.4E-3</v>
      </c>
      <c r="AU33" s="17">
        <v>0.3562583459804009</v>
      </c>
      <c r="AV33" s="16">
        <v>0.37829431696325805</v>
      </c>
      <c r="AW33" s="18">
        <v>12.822827888210876</v>
      </c>
      <c r="AX33" s="19">
        <v>0.37346194000000005</v>
      </c>
      <c r="BF33" s="19"/>
      <c r="BG33" s="14"/>
      <c r="BI33" s="55" t="s">
        <v>73</v>
      </c>
      <c r="BJ33" s="31" t="s">
        <v>62</v>
      </c>
    </row>
    <row r="34" spans="1:62" s="20" customFormat="1" ht="12" customHeight="1" x14ac:dyDescent="0.2">
      <c r="A34" s="23">
        <v>182560</v>
      </c>
      <c r="B34" s="20" t="s">
        <v>70</v>
      </c>
      <c r="C34" s="24">
        <v>17</v>
      </c>
      <c r="D34" s="24">
        <v>18</v>
      </c>
      <c r="E34" s="54">
        <v>1</v>
      </c>
      <c r="F34" s="20" t="s">
        <v>54</v>
      </c>
      <c r="G34" s="23"/>
      <c r="H34" s="20" t="s">
        <v>71</v>
      </c>
      <c r="I34" s="20" t="s">
        <v>63</v>
      </c>
      <c r="J34" s="26"/>
      <c r="M34" s="20" t="s">
        <v>72</v>
      </c>
      <c r="O34" s="23" t="s">
        <v>73</v>
      </c>
      <c r="P34" s="23"/>
      <c r="Q34" s="23" t="s">
        <v>74</v>
      </c>
      <c r="R34" s="23">
        <v>182560</v>
      </c>
      <c r="S34" s="19">
        <v>0.15</v>
      </c>
      <c r="V34" s="20">
        <v>10</v>
      </c>
      <c r="W34" s="20">
        <v>159</v>
      </c>
      <c r="Y34" s="20">
        <v>1831</v>
      </c>
      <c r="AA34" s="20">
        <v>5</v>
      </c>
      <c r="AB34" s="20">
        <v>0.5</v>
      </c>
      <c r="AD34" s="20">
        <v>1939</v>
      </c>
      <c r="AE34" s="20">
        <v>7578</v>
      </c>
      <c r="AF34" s="20">
        <v>81</v>
      </c>
      <c r="AG34" s="20">
        <v>5</v>
      </c>
      <c r="AH34" s="20">
        <v>5</v>
      </c>
      <c r="AI34" s="20">
        <v>10</v>
      </c>
      <c r="AO34" s="29">
        <v>1</v>
      </c>
      <c r="AP34" s="14">
        <v>0.15</v>
      </c>
      <c r="AQ34" s="15">
        <v>0.5</v>
      </c>
      <c r="AR34" s="16">
        <v>0.18310000000000001</v>
      </c>
      <c r="AS34" s="16">
        <v>1.5900000000000001E-2</v>
      </c>
      <c r="AT34" s="16">
        <v>1E-3</v>
      </c>
      <c r="AU34" s="17">
        <v>0.33949293004353115</v>
      </c>
      <c r="AV34" s="16">
        <v>0.36049189453020725</v>
      </c>
      <c r="AW34" s="18">
        <v>12.396687000367754</v>
      </c>
      <c r="AX34" s="19">
        <v>0.35371701999999999</v>
      </c>
      <c r="BF34" s="19"/>
      <c r="BG34" s="14"/>
      <c r="BI34" s="55" t="s">
        <v>73</v>
      </c>
      <c r="BJ34" s="31" t="s">
        <v>62</v>
      </c>
    </row>
    <row r="35" spans="1:62" s="20" customFormat="1" ht="12" customHeight="1" x14ac:dyDescent="0.2">
      <c r="A35" s="23">
        <v>182561</v>
      </c>
      <c r="B35" s="20" t="s">
        <v>70</v>
      </c>
      <c r="C35" s="24">
        <v>18</v>
      </c>
      <c r="D35" s="24">
        <v>19</v>
      </c>
      <c r="E35" s="54">
        <v>1</v>
      </c>
      <c r="F35" s="20" t="s">
        <v>54</v>
      </c>
      <c r="G35" s="23"/>
      <c r="H35" s="20" t="s">
        <v>71</v>
      </c>
      <c r="I35" s="20" t="s">
        <v>63</v>
      </c>
      <c r="J35" s="26"/>
      <c r="M35" s="20" t="s">
        <v>72</v>
      </c>
      <c r="O35" s="23" t="s">
        <v>73</v>
      </c>
      <c r="P35" s="23"/>
      <c r="Q35" s="23" t="s">
        <v>74</v>
      </c>
      <c r="R35" s="23">
        <v>182561</v>
      </c>
      <c r="S35" s="19">
        <v>0.08</v>
      </c>
      <c r="V35" s="20">
        <v>14</v>
      </c>
      <c r="W35" s="20">
        <v>229</v>
      </c>
      <c r="Y35" s="20">
        <v>1798</v>
      </c>
      <c r="AA35" s="20">
        <v>5</v>
      </c>
      <c r="AB35" s="20">
        <v>0.5</v>
      </c>
      <c r="AD35" s="20">
        <v>2524</v>
      </c>
      <c r="AE35" s="20">
        <v>9221</v>
      </c>
      <c r="AF35" s="20">
        <v>103</v>
      </c>
      <c r="AG35" s="20">
        <v>3</v>
      </c>
      <c r="AH35" s="20">
        <v>5</v>
      </c>
      <c r="AI35" s="20">
        <v>11</v>
      </c>
      <c r="AO35" s="29">
        <v>1</v>
      </c>
      <c r="AP35" s="14">
        <v>0.08</v>
      </c>
      <c r="AQ35" s="15">
        <v>0.5</v>
      </c>
      <c r="AR35" s="16">
        <v>0.17979999999999999</v>
      </c>
      <c r="AS35" s="16">
        <v>2.29E-2</v>
      </c>
      <c r="AT35" s="16">
        <v>1.4E-3</v>
      </c>
      <c r="AU35" s="17">
        <v>0.27063850459839633</v>
      </c>
      <c r="AV35" s="16">
        <v>0.2873785537831029</v>
      </c>
      <c r="AW35" s="18">
        <v>9.6191801078186856</v>
      </c>
      <c r="AX35" s="19">
        <v>0.28597078000000004</v>
      </c>
      <c r="BF35" s="19"/>
      <c r="BG35" s="14"/>
      <c r="BI35" s="55" t="s">
        <v>73</v>
      </c>
      <c r="BJ35" s="31" t="s">
        <v>62</v>
      </c>
    </row>
    <row r="36" spans="1:62" s="20" customFormat="1" ht="12" customHeight="1" x14ac:dyDescent="0.2">
      <c r="A36" s="23">
        <v>182562</v>
      </c>
      <c r="B36" s="20" t="s">
        <v>70</v>
      </c>
      <c r="C36" s="24">
        <v>19</v>
      </c>
      <c r="D36" s="24">
        <v>20</v>
      </c>
      <c r="E36" s="54">
        <v>1</v>
      </c>
      <c r="F36" s="20" t="s">
        <v>54</v>
      </c>
      <c r="G36" s="23"/>
      <c r="H36" s="20" t="s">
        <v>71</v>
      </c>
      <c r="I36" s="20" t="s">
        <v>63</v>
      </c>
      <c r="J36" s="26"/>
      <c r="M36" s="20" t="s">
        <v>72</v>
      </c>
      <c r="O36" s="23" t="s">
        <v>73</v>
      </c>
      <c r="P36" s="23"/>
      <c r="Q36" s="23" t="s">
        <v>74</v>
      </c>
      <c r="R36" s="23">
        <v>182562</v>
      </c>
      <c r="S36" s="19">
        <v>0.08</v>
      </c>
      <c r="V36" s="20">
        <v>15</v>
      </c>
      <c r="W36" s="20">
        <v>210</v>
      </c>
      <c r="Y36" s="20">
        <v>1824</v>
      </c>
      <c r="AA36" s="20">
        <v>5</v>
      </c>
      <c r="AB36" s="20">
        <v>0.5</v>
      </c>
      <c r="AD36" s="20">
        <v>2486</v>
      </c>
      <c r="AE36" s="20">
        <v>9081</v>
      </c>
      <c r="AF36" s="20">
        <v>88</v>
      </c>
      <c r="AG36" s="20">
        <v>4</v>
      </c>
      <c r="AH36" s="20">
        <v>5</v>
      </c>
      <c r="AI36" s="20">
        <v>10</v>
      </c>
      <c r="AO36" s="29">
        <v>1</v>
      </c>
      <c r="AP36" s="14">
        <v>0.08</v>
      </c>
      <c r="AQ36" s="15">
        <v>0.5</v>
      </c>
      <c r="AR36" s="16">
        <v>0.18240000000000001</v>
      </c>
      <c r="AS36" s="16">
        <v>2.1000000000000001E-2</v>
      </c>
      <c r="AT36" s="16">
        <v>1.5E-3</v>
      </c>
      <c r="AU36" s="17">
        <v>0.27236561950926269</v>
      </c>
      <c r="AV36" s="16">
        <v>0.28921249750089917</v>
      </c>
      <c r="AW36" s="18">
        <v>9.6564801078186875</v>
      </c>
      <c r="AX36" s="19">
        <v>0.28763215000000003</v>
      </c>
      <c r="BF36" s="19"/>
      <c r="BG36" s="14"/>
      <c r="BI36" s="55" t="s">
        <v>73</v>
      </c>
      <c r="BJ36" s="31" t="s">
        <v>62</v>
      </c>
    </row>
    <row r="37" spans="1:62" s="20" customFormat="1" ht="12" customHeight="1" x14ac:dyDescent="0.2">
      <c r="A37" s="23">
        <v>182563</v>
      </c>
      <c r="B37" s="20" t="s">
        <v>70</v>
      </c>
      <c r="C37" s="24">
        <v>20</v>
      </c>
      <c r="D37" s="24">
        <v>21</v>
      </c>
      <c r="E37" s="54">
        <v>1</v>
      </c>
      <c r="F37" s="20" t="s">
        <v>54</v>
      </c>
      <c r="G37" s="23"/>
      <c r="H37" s="20" t="s">
        <v>71</v>
      </c>
      <c r="I37" s="20" t="s">
        <v>63</v>
      </c>
      <c r="J37" s="26"/>
      <c r="M37" s="20" t="s">
        <v>72</v>
      </c>
      <c r="O37" s="23" t="s">
        <v>73</v>
      </c>
      <c r="P37" s="23"/>
      <c r="Q37" s="23" t="s">
        <v>74</v>
      </c>
      <c r="R37" s="23">
        <v>182563</v>
      </c>
      <c r="S37" s="19">
        <v>0.06</v>
      </c>
      <c r="V37" s="20">
        <v>11</v>
      </c>
      <c r="W37" s="20">
        <v>71</v>
      </c>
      <c r="Y37" s="20">
        <v>1491</v>
      </c>
      <c r="AA37" s="20">
        <v>18</v>
      </c>
      <c r="AB37" s="20">
        <v>0.5</v>
      </c>
      <c r="AD37" s="20">
        <v>6955</v>
      </c>
      <c r="AE37" s="20">
        <v>14477</v>
      </c>
      <c r="AF37" s="20">
        <v>116</v>
      </c>
      <c r="AG37" s="20">
        <v>4</v>
      </c>
      <c r="AH37" s="20">
        <v>5</v>
      </c>
      <c r="AI37" s="20">
        <v>8</v>
      </c>
      <c r="AO37" s="29">
        <v>1</v>
      </c>
      <c r="AP37" s="14">
        <v>0.06</v>
      </c>
      <c r="AQ37" s="15">
        <v>0.5</v>
      </c>
      <c r="AR37" s="16">
        <v>0.14910000000000001</v>
      </c>
      <c r="AS37" s="16">
        <v>7.1000000000000004E-3</v>
      </c>
      <c r="AT37" s="16">
        <v>1.1000000000000001E-3</v>
      </c>
      <c r="AU37" s="17">
        <v>0.21337807873937442</v>
      </c>
      <c r="AV37" s="16">
        <v>0.22657634680672051</v>
      </c>
      <c r="AW37" s="18">
        <v>7.4597209956618098</v>
      </c>
      <c r="AX37" s="19">
        <v>0.22542546999999999</v>
      </c>
      <c r="BF37" s="19"/>
      <c r="BG37" s="14"/>
      <c r="BI37" s="55" t="s">
        <v>73</v>
      </c>
      <c r="BJ37" s="31" t="s">
        <v>62</v>
      </c>
    </row>
    <row r="38" spans="1:62" s="33" customFormat="1" ht="12" customHeight="1" x14ac:dyDescent="0.2">
      <c r="A38" s="32">
        <v>182564</v>
      </c>
      <c r="B38" s="33" t="s">
        <v>70</v>
      </c>
      <c r="C38" s="34">
        <v>21</v>
      </c>
      <c r="D38" s="34">
        <v>23</v>
      </c>
      <c r="E38" s="80">
        <v>2</v>
      </c>
      <c r="F38" s="33" t="s">
        <v>54</v>
      </c>
      <c r="G38" s="32"/>
      <c r="H38" s="33" t="s">
        <v>71</v>
      </c>
      <c r="I38" s="33" t="s">
        <v>63</v>
      </c>
      <c r="J38" s="36"/>
      <c r="M38" s="33" t="s">
        <v>72</v>
      </c>
      <c r="O38" s="32" t="s">
        <v>73</v>
      </c>
      <c r="P38" s="32" t="s">
        <v>80</v>
      </c>
      <c r="Q38" s="32" t="s">
        <v>74</v>
      </c>
      <c r="R38" s="32" t="s">
        <v>81</v>
      </c>
      <c r="S38" s="37">
        <v>5.0000000000000001E-3</v>
      </c>
      <c r="T38" s="33">
        <v>5.0000000000000001E-3</v>
      </c>
      <c r="V38" s="33">
        <v>23</v>
      </c>
      <c r="W38" s="33">
        <v>70</v>
      </c>
      <c r="Y38" s="33">
        <v>1091</v>
      </c>
      <c r="AA38" s="33">
        <v>5</v>
      </c>
      <c r="AB38" s="33">
        <v>0.5</v>
      </c>
      <c r="AD38" s="33">
        <v>1856</v>
      </c>
      <c r="AE38" s="33">
        <v>17712</v>
      </c>
      <c r="AF38" s="33">
        <v>249</v>
      </c>
      <c r="AG38" s="33">
        <v>5</v>
      </c>
      <c r="AH38" s="33">
        <v>14</v>
      </c>
      <c r="AI38" s="33">
        <v>14</v>
      </c>
      <c r="AO38" s="38">
        <v>2</v>
      </c>
      <c r="AP38" s="39">
        <v>5.0000000000000001E-3</v>
      </c>
      <c r="AQ38" s="40">
        <v>0.5</v>
      </c>
      <c r="AR38" s="41">
        <v>0.1091</v>
      </c>
      <c r="AS38" s="41">
        <v>7.0000000000000001E-3</v>
      </c>
      <c r="AT38" s="41">
        <v>2.3E-3</v>
      </c>
      <c r="AU38" s="42">
        <v>0.12315071868160254</v>
      </c>
      <c r="AV38" s="41">
        <v>0.13076807191417802</v>
      </c>
      <c r="AW38" s="43">
        <v>4.0754084372303998</v>
      </c>
      <c r="AX38" s="37">
        <v>0.13317677</v>
      </c>
      <c r="BF38" s="37"/>
      <c r="BG38" s="39"/>
      <c r="BI38" s="55" t="s">
        <v>73</v>
      </c>
      <c r="BJ38" s="31" t="s">
        <v>62</v>
      </c>
    </row>
    <row r="39" spans="1:62" s="33" customFormat="1" ht="12" customHeight="1" x14ac:dyDescent="0.2">
      <c r="A39" s="32">
        <v>182565</v>
      </c>
      <c r="B39" s="33" t="s">
        <v>70</v>
      </c>
      <c r="C39" s="34">
        <v>21</v>
      </c>
      <c r="D39" s="34">
        <v>23</v>
      </c>
      <c r="E39" s="80">
        <v>2</v>
      </c>
      <c r="F39" s="33" t="s">
        <v>54</v>
      </c>
      <c r="G39" s="32"/>
      <c r="H39" s="33" t="s">
        <v>71</v>
      </c>
      <c r="I39" s="33" t="s">
        <v>63</v>
      </c>
      <c r="J39" s="36"/>
      <c r="M39" s="33" t="s">
        <v>72</v>
      </c>
      <c r="O39" s="32" t="s">
        <v>73</v>
      </c>
      <c r="P39" s="32"/>
      <c r="Q39" s="32" t="s">
        <v>74</v>
      </c>
      <c r="R39" s="32"/>
      <c r="S39" s="37"/>
      <c r="AO39" s="38">
        <v>2</v>
      </c>
      <c r="AP39" s="39">
        <v>0</v>
      </c>
      <c r="AQ39" s="40" t="s">
        <v>65</v>
      </c>
      <c r="AR39" s="41" t="s">
        <v>65</v>
      </c>
      <c r="AS39" s="41" t="s">
        <v>65</v>
      </c>
      <c r="AT39" s="41" t="s">
        <v>65</v>
      </c>
      <c r="AU39" s="42">
        <v>0</v>
      </c>
      <c r="AV39" s="41">
        <v>0</v>
      </c>
      <c r="AW39" s="43">
        <v>0</v>
      </c>
      <c r="AX39" s="37" t="s">
        <v>65</v>
      </c>
      <c r="BF39" s="37"/>
      <c r="BG39" s="39"/>
      <c r="BI39" s="55" t="s">
        <v>73</v>
      </c>
      <c r="BJ39" s="31" t="s">
        <v>62</v>
      </c>
    </row>
    <row r="40" spans="1:62" s="20" customFormat="1" ht="12" customHeight="1" x14ac:dyDescent="0.2">
      <c r="A40" s="23">
        <v>182566</v>
      </c>
      <c r="B40" s="20" t="s">
        <v>70</v>
      </c>
      <c r="C40" s="24">
        <v>23</v>
      </c>
      <c r="D40" s="24">
        <v>24</v>
      </c>
      <c r="E40" s="54">
        <v>1</v>
      </c>
      <c r="F40" s="20" t="s">
        <v>54</v>
      </c>
      <c r="G40" s="23"/>
      <c r="H40" s="20" t="s">
        <v>71</v>
      </c>
      <c r="I40" s="20" t="s">
        <v>63</v>
      </c>
      <c r="J40" s="26"/>
      <c r="M40" s="20" t="s">
        <v>72</v>
      </c>
      <c r="O40" s="23" t="s">
        <v>73</v>
      </c>
      <c r="P40" s="23"/>
      <c r="Q40" s="23" t="s">
        <v>74</v>
      </c>
      <c r="R40" s="23">
        <v>182566</v>
      </c>
      <c r="S40" s="19">
        <v>0.05</v>
      </c>
      <c r="V40" s="20">
        <v>8</v>
      </c>
      <c r="W40" s="20">
        <v>46</v>
      </c>
      <c r="Y40" s="20">
        <v>309</v>
      </c>
      <c r="AA40" s="20">
        <v>19</v>
      </c>
      <c r="AB40" s="20">
        <v>0.5</v>
      </c>
      <c r="AD40" s="20">
        <v>402</v>
      </c>
      <c r="AE40" s="20">
        <v>12074</v>
      </c>
      <c r="AF40" s="20">
        <v>190</v>
      </c>
      <c r="AG40" s="20">
        <v>5</v>
      </c>
      <c r="AH40" s="20">
        <v>12</v>
      </c>
      <c r="AI40" s="20">
        <v>15</v>
      </c>
      <c r="AO40" s="29">
        <v>1</v>
      </c>
      <c r="AP40" s="14">
        <v>0.05</v>
      </c>
      <c r="AQ40" s="15">
        <v>0.5</v>
      </c>
      <c r="AR40" s="16">
        <v>3.09E-2</v>
      </c>
      <c r="AS40" s="16">
        <v>4.5999999999999999E-3</v>
      </c>
      <c r="AT40" s="16">
        <v>8.0000000000000004E-4</v>
      </c>
      <c r="AU40" s="17">
        <v>9.0218010253941258E-2</v>
      </c>
      <c r="AV40" s="16">
        <v>9.5798346766805237E-2</v>
      </c>
      <c r="AW40" s="18">
        <v>3.4192914395833718</v>
      </c>
      <c r="AX40" s="19">
        <v>9.5232600000000014E-2</v>
      </c>
      <c r="BF40" s="19"/>
      <c r="BG40" s="14"/>
      <c r="BI40" s="55" t="s">
        <v>73</v>
      </c>
      <c r="BJ40" s="31" t="s">
        <v>62</v>
      </c>
    </row>
    <row r="41" spans="1:62" s="20" customFormat="1" ht="12" customHeight="1" x14ac:dyDescent="0.2">
      <c r="A41" s="23">
        <v>182567</v>
      </c>
      <c r="B41" s="20" t="s">
        <v>70</v>
      </c>
      <c r="C41" s="24">
        <v>24</v>
      </c>
      <c r="D41" s="24">
        <v>25</v>
      </c>
      <c r="E41" s="54">
        <v>1</v>
      </c>
      <c r="F41" s="20" t="s">
        <v>54</v>
      </c>
      <c r="G41" s="23"/>
      <c r="H41" s="20" t="s">
        <v>71</v>
      </c>
      <c r="I41" s="20" t="s">
        <v>63</v>
      </c>
      <c r="J41" s="26"/>
      <c r="M41" s="20" t="s">
        <v>72</v>
      </c>
      <c r="O41" s="23" t="s">
        <v>73</v>
      </c>
      <c r="P41" s="23"/>
      <c r="Q41" s="23" t="s">
        <v>74</v>
      </c>
      <c r="R41" s="23">
        <v>182567</v>
      </c>
      <c r="S41" s="19">
        <v>0.04</v>
      </c>
      <c r="V41" s="20">
        <v>6</v>
      </c>
      <c r="W41" s="20">
        <v>30</v>
      </c>
      <c r="Y41" s="20">
        <v>1045</v>
      </c>
      <c r="AA41" s="20">
        <v>5</v>
      </c>
      <c r="AB41" s="20">
        <v>0.5</v>
      </c>
      <c r="AD41" s="20">
        <v>220</v>
      </c>
      <c r="AE41" s="20">
        <v>17789</v>
      </c>
      <c r="AF41" s="20">
        <v>381</v>
      </c>
      <c r="AG41" s="20">
        <v>3</v>
      </c>
      <c r="AH41" s="20">
        <v>14</v>
      </c>
      <c r="AI41" s="20">
        <v>9</v>
      </c>
      <c r="AO41" s="29">
        <v>1</v>
      </c>
      <c r="AP41" s="14">
        <v>0.04</v>
      </c>
      <c r="AQ41" s="15">
        <v>0.5</v>
      </c>
      <c r="AR41" s="16">
        <v>0.1045</v>
      </c>
      <c r="AS41" s="16">
        <v>3.0000000000000001E-3</v>
      </c>
      <c r="AT41" s="16">
        <v>5.9999999999999995E-4</v>
      </c>
      <c r="AU41" s="17">
        <v>0.14833313138349885</v>
      </c>
      <c r="AV41" s="16">
        <v>0.15750811525641825</v>
      </c>
      <c r="AW41" s="18">
        <v>5.1621618835049334</v>
      </c>
      <c r="AX41" s="19">
        <v>0.15757214</v>
      </c>
      <c r="BF41" s="19"/>
      <c r="BG41" s="14"/>
      <c r="BI41" s="55" t="s">
        <v>73</v>
      </c>
      <c r="BJ41" s="31" t="s">
        <v>62</v>
      </c>
    </row>
    <row r="42" spans="1:62" s="20" customFormat="1" ht="12" customHeight="1" x14ac:dyDescent="0.2">
      <c r="A42" s="23">
        <v>182568</v>
      </c>
      <c r="B42" s="20" t="s">
        <v>70</v>
      </c>
      <c r="C42" s="24">
        <v>25</v>
      </c>
      <c r="D42" s="24">
        <v>26</v>
      </c>
      <c r="E42" s="54">
        <v>1</v>
      </c>
      <c r="F42" s="20" t="s">
        <v>54</v>
      </c>
      <c r="G42" s="23"/>
      <c r="H42" s="20" t="s">
        <v>71</v>
      </c>
      <c r="I42" s="20" t="s">
        <v>63</v>
      </c>
      <c r="J42" s="26"/>
      <c r="M42" s="20" t="s">
        <v>72</v>
      </c>
      <c r="O42" s="23" t="s">
        <v>73</v>
      </c>
      <c r="P42" s="23"/>
      <c r="Q42" s="23" t="s">
        <v>74</v>
      </c>
      <c r="R42" s="23">
        <v>182568</v>
      </c>
      <c r="S42" s="19">
        <v>0.12</v>
      </c>
      <c r="V42" s="20">
        <v>5</v>
      </c>
      <c r="W42" s="20">
        <v>33</v>
      </c>
      <c r="Y42" s="20">
        <v>1068</v>
      </c>
      <c r="AA42" s="20">
        <v>5</v>
      </c>
      <c r="AB42" s="20">
        <v>0.5</v>
      </c>
      <c r="AD42" s="20">
        <v>105</v>
      </c>
      <c r="AE42" s="20">
        <v>15489</v>
      </c>
      <c r="AF42" s="20">
        <v>341</v>
      </c>
      <c r="AG42" s="20">
        <v>3</v>
      </c>
      <c r="AH42" s="20">
        <v>11</v>
      </c>
      <c r="AI42" s="20">
        <v>10</v>
      </c>
      <c r="AO42" s="29">
        <v>1</v>
      </c>
      <c r="AP42" s="14">
        <v>0.12</v>
      </c>
      <c r="AQ42" s="15">
        <v>0.5</v>
      </c>
      <c r="AR42" s="16">
        <v>0.10680000000000001</v>
      </c>
      <c r="AS42" s="16">
        <v>3.3E-3</v>
      </c>
      <c r="AT42" s="16">
        <v>5.0000000000000001E-4</v>
      </c>
      <c r="AU42" s="17">
        <v>0.23043822251697008</v>
      </c>
      <c r="AV42" s="16">
        <v>0.24469172714926432</v>
      </c>
      <c r="AW42" s="18">
        <v>8.5240983321324393</v>
      </c>
      <c r="AX42" s="19">
        <v>0.23917589</v>
      </c>
      <c r="BF42" s="19"/>
      <c r="BG42" s="14"/>
      <c r="BI42" s="55" t="s">
        <v>73</v>
      </c>
      <c r="BJ42" s="31" t="s">
        <v>62</v>
      </c>
    </row>
    <row r="43" spans="1:62" s="20" customFormat="1" ht="12" customHeight="1" x14ac:dyDescent="0.2">
      <c r="A43" s="23">
        <v>182569</v>
      </c>
      <c r="B43" s="20" t="s">
        <v>70</v>
      </c>
      <c r="C43" s="24">
        <v>26</v>
      </c>
      <c r="D43" s="24">
        <v>27</v>
      </c>
      <c r="E43" s="54">
        <v>1</v>
      </c>
      <c r="F43" s="20" t="s">
        <v>54</v>
      </c>
      <c r="G43" s="23"/>
      <c r="H43" s="20" t="s">
        <v>71</v>
      </c>
      <c r="I43" s="20" t="s">
        <v>63</v>
      </c>
      <c r="J43" s="26"/>
      <c r="M43" s="20" t="s">
        <v>72</v>
      </c>
      <c r="O43" s="23" t="s">
        <v>73</v>
      </c>
      <c r="P43" s="23"/>
      <c r="Q43" s="23" t="s">
        <v>74</v>
      </c>
      <c r="R43" s="23">
        <v>182569</v>
      </c>
      <c r="S43" s="19">
        <v>0.12</v>
      </c>
      <c r="V43" s="20">
        <v>2</v>
      </c>
      <c r="W43" s="20">
        <v>22</v>
      </c>
      <c r="Y43" s="20">
        <v>518</v>
      </c>
      <c r="AA43" s="20">
        <v>5</v>
      </c>
      <c r="AB43" s="20">
        <v>0.5</v>
      </c>
      <c r="AD43" s="20">
        <v>365</v>
      </c>
      <c r="AE43" s="20">
        <v>15660</v>
      </c>
      <c r="AF43" s="20">
        <v>242</v>
      </c>
      <c r="AG43" s="20">
        <v>8</v>
      </c>
      <c r="AH43" s="20">
        <v>13</v>
      </c>
      <c r="AI43" s="20">
        <v>14</v>
      </c>
      <c r="AO43" s="29">
        <v>1</v>
      </c>
      <c r="AP43" s="14">
        <v>0.12</v>
      </c>
      <c r="AQ43" s="15">
        <v>0.5</v>
      </c>
      <c r="AR43" s="16">
        <v>5.1799999999999999E-2</v>
      </c>
      <c r="AS43" s="16">
        <v>2.2000000000000001E-3</v>
      </c>
      <c r="AT43" s="16">
        <v>2.0000000000000001E-4</v>
      </c>
      <c r="AU43" s="17">
        <v>0.17748126852759677</v>
      </c>
      <c r="AV43" s="16">
        <v>0.18845917859595473</v>
      </c>
      <c r="AW43" s="18">
        <v>6.8261983321324387</v>
      </c>
      <c r="AX43" s="19">
        <v>0.18293353999999998</v>
      </c>
      <c r="BF43" s="19"/>
      <c r="BG43" s="14"/>
      <c r="BI43" s="55" t="s">
        <v>73</v>
      </c>
      <c r="BJ43" s="31" t="s">
        <v>62</v>
      </c>
    </row>
    <row r="44" spans="1:62" s="45" customFormat="1" ht="12" customHeight="1" x14ac:dyDescent="0.2">
      <c r="A44" s="44">
        <v>182570</v>
      </c>
      <c r="B44" s="45" t="s">
        <v>70</v>
      </c>
      <c r="C44" s="46">
        <v>26</v>
      </c>
      <c r="D44" s="46">
        <v>27</v>
      </c>
      <c r="E44" s="81">
        <v>1</v>
      </c>
      <c r="F44" s="45" t="s">
        <v>66</v>
      </c>
      <c r="G44" s="44" t="s">
        <v>67</v>
      </c>
      <c r="H44" s="45" t="s">
        <v>68</v>
      </c>
      <c r="I44" s="45" t="s">
        <v>69</v>
      </c>
      <c r="J44" s="48"/>
      <c r="M44" s="45" t="s">
        <v>72</v>
      </c>
      <c r="O44" s="44" t="s">
        <v>73</v>
      </c>
      <c r="P44" s="44"/>
      <c r="Q44" s="44" t="s">
        <v>74</v>
      </c>
      <c r="R44" s="44">
        <v>182570</v>
      </c>
      <c r="S44" s="51">
        <v>5.0000000000000001E-3</v>
      </c>
      <c r="V44" s="45">
        <v>36</v>
      </c>
      <c r="W44" s="45">
        <v>9</v>
      </c>
      <c r="Y44" s="45">
        <v>15</v>
      </c>
      <c r="AA44" s="45">
        <v>5</v>
      </c>
      <c r="AB44" s="45">
        <v>0.5</v>
      </c>
      <c r="AD44" s="45">
        <v>99</v>
      </c>
      <c r="AE44" s="45">
        <v>16767</v>
      </c>
      <c r="AF44" s="45">
        <v>137</v>
      </c>
      <c r="AG44" s="45">
        <v>0.5</v>
      </c>
      <c r="AH44" s="45">
        <v>5</v>
      </c>
      <c r="AI44" s="45">
        <v>2.5</v>
      </c>
      <c r="AO44" s="52">
        <v>1</v>
      </c>
      <c r="AP44" s="53">
        <v>5.0000000000000001E-3</v>
      </c>
      <c r="AQ44" s="82">
        <v>0.5</v>
      </c>
      <c r="AR44" s="83">
        <v>1.5E-3</v>
      </c>
      <c r="AS44" s="83">
        <v>8.9999999999999998E-4</v>
      </c>
      <c r="AT44" s="83">
        <v>3.5999999999999999E-3</v>
      </c>
      <c r="AU44" s="84">
        <v>2.1534874625157838E-2</v>
      </c>
      <c r="AV44" s="83">
        <v>2.2866890780606872E-2</v>
      </c>
      <c r="AW44" s="85">
        <v>0.7833084372304</v>
      </c>
      <c r="AX44" s="51">
        <v>2.447506E-2</v>
      </c>
      <c r="BF44" s="51"/>
      <c r="BG44" s="53"/>
      <c r="BI44" s="55" t="s">
        <v>73</v>
      </c>
      <c r="BJ44" s="31" t="s">
        <v>62</v>
      </c>
    </row>
    <row r="45" spans="1:62" s="20" customFormat="1" ht="12" customHeight="1" x14ac:dyDescent="0.2">
      <c r="A45" s="23">
        <v>182571</v>
      </c>
      <c r="B45" s="20" t="s">
        <v>70</v>
      </c>
      <c r="C45" s="24">
        <v>27</v>
      </c>
      <c r="D45" s="24">
        <v>28</v>
      </c>
      <c r="E45" s="54">
        <v>1</v>
      </c>
      <c r="F45" s="20" t="s">
        <v>54</v>
      </c>
      <c r="G45" s="23"/>
      <c r="H45" s="20" t="s">
        <v>71</v>
      </c>
      <c r="I45" s="20" t="s">
        <v>63</v>
      </c>
      <c r="J45" s="26"/>
      <c r="M45" s="20" t="s">
        <v>72</v>
      </c>
      <c r="O45" s="23" t="s">
        <v>73</v>
      </c>
      <c r="P45" s="23"/>
      <c r="Q45" s="23" t="s">
        <v>74</v>
      </c>
      <c r="R45" s="23">
        <v>182571</v>
      </c>
      <c r="S45" s="19">
        <v>5.0000000000000001E-3</v>
      </c>
      <c r="V45" s="20">
        <v>7</v>
      </c>
      <c r="W45" s="20">
        <v>42</v>
      </c>
      <c r="Y45" s="20">
        <v>382</v>
      </c>
      <c r="AA45" s="20">
        <v>5</v>
      </c>
      <c r="AB45" s="20">
        <v>0.5</v>
      </c>
      <c r="AD45" s="20">
        <v>1043</v>
      </c>
      <c r="AE45" s="20">
        <v>20093</v>
      </c>
      <c r="AF45" s="20">
        <v>282</v>
      </c>
      <c r="AG45" s="20">
        <v>12</v>
      </c>
      <c r="AH45" s="20">
        <v>16</v>
      </c>
      <c r="AI45" s="20">
        <v>12</v>
      </c>
      <c r="AO45" s="29">
        <v>1</v>
      </c>
      <c r="AP45" s="14">
        <v>5.0000000000000001E-3</v>
      </c>
      <c r="AQ45" s="15">
        <v>0.5</v>
      </c>
      <c r="AR45" s="16">
        <v>3.8199999999999998E-2</v>
      </c>
      <c r="AS45" s="16">
        <v>4.1999999999999997E-3</v>
      </c>
      <c r="AT45" s="16">
        <v>6.9999999999999999E-4</v>
      </c>
      <c r="AU45" s="17">
        <v>5.1689562500200459E-2</v>
      </c>
      <c r="AV45" s="16">
        <v>5.4886763947471703E-2</v>
      </c>
      <c r="AW45" s="18">
        <v>1.7696084372304</v>
      </c>
      <c r="AX45" s="19">
        <v>5.7481089999999999E-2</v>
      </c>
      <c r="BF45" s="19"/>
      <c r="BG45" s="14"/>
      <c r="BI45" s="55" t="s">
        <v>73</v>
      </c>
      <c r="BJ45" s="31" t="s">
        <v>62</v>
      </c>
    </row>
    <row r="46" spans="1:62" s="20" customFormat="1" ht="12" customHeight="1" x14ac:dyDescent="0.2">
      <c r="A46" s="23">
        <v>182572</v>
      </c>
      <c r="B46" s="20" t="s">
        <v>70</v>
      </c>
      <c r="C46" s="24">
        <v>28</v>
      </c>
      <c r="D46" s="24">
        <v>29</v>
      </c>
      <c r="E46" s="54">
        <v>1</v>
      </c>
      <c r="F46" s="20" t="s">
        <v>54</v>
      </c>
      <c r="G46" s="23"/>
      <c r="H46" s="20" t="s">
        <v>71</v>
      </c>
      <c r="I46" s="20" t="s">
        <v>63</v>
      </c>
      <c r="J46" s="26"/>
      <c r="M46" s="20" t="s">
        <v>72</v>
      </c>
      <c r="O46" s="23" t="s">
        <v>73</v>
      </c>
      <c r="P46" s="23"/>
      <c r="Q46" s="23" t="s">
        <v>74</v>
      </c>
      <c r="R46" s="23">
        <v>182572</v>
      </c>
      <c r="S46" s="19">
        <v>0.2</v>
      </c>
      <c r="V46" s="20">
        <v>6</v>
      </c>
      <c r="W46" s="20">
        <v>50</v>
      </c>
      <c r="Y46" s="20">
        <v>400</v>
      </c>
      <c r="AA46" s="20">
        <v>5</v>
      </c>
      <c r="AB46" s="20">
        <v>0.5</v>
      </c>
      <c r="AD46" s="20">
        <v>852</v>
      </c>
      <c r="AE46" s="20">
        <v>19292</v>
      </c>
      <c r="AF46" s="20">
        <v>277</v>
      </c>
      <c r="AG46" s="20">
        <v>16</v>
      </c>
      <c r="AH46" s="20">
        <v>14</v>
      </c>
      <c r="AI46" s="20">
        <v>13</v>
      </c>
      <c r="AO46" s="29">
        <v>1</v>
      </c>
      <c r="AP46" s="14">
        <v>0.2</v>
      </c>
      <c r="AQ46" s="15">
        <v>0.5</v>
      </c>
      <c r="AR46" s="16">
        <v>0.04</v>
      </c>
      <c r="AS46" s="16">
        <v>5.0000000000000001E-3</v>
      </c>
      <c r="AT46" s="16">
        <v>5.9999999999999995E-4</v>
      </c>
      <c r="AU46" s="17">
        <v>0.24856826804084334</v>
      </c>
      <c r="AV46" s="16">
        <v>0.26394318684234819</v>
      </c>
      <c r="AW46" s="18">
        <v>9.8616347807599443</v>
      </c>
      <c r="AX46" s="19">
        <v>0.25290574000000005</v>
      </c>
      <c r="BF46" s="19"/>
      <c r="BG46" s="14"/>
      <c r="BI46" s="55" t="s">
        <v>73</v>
      </c>
      <c r="BJ46" s="31" t="s">
        <v>62</v>
      </c>
    </row>
    <row r="47" spans="1:62" s="20" customFormat="1" ht="12" customHeight="1" x14ac:dyDescent="0.2">
      <c r="A47" s="23">
        <v>182573</v>
      </c>
      <c r="B47" s="20" t="s">
        <v>70</v>
      </c>
      <c r="C47" s="24">
        <v>29</v>
      </c>
      <c r="D47" s="24">
        <v>30</v>
      </c>
      <c r="E47" s="54">
        <v>1</v>
      </c>
      <c r="F47" s="20" t="s">
        <v>54</v>
      </c>
      <c r="G47" s="23"/>
      <c r="H47" s="20" t="s">
        <v>71</v>
      </c>
      <c r="I47" s="20" t="s">
        <v>63</v>
      </c>
      <c r="J47" s="26"/>
      <c r="M47" s="20" t="s">
        <v>72</v>
      </c>
      <c r="O47" s="23" t="s">
        <v>73</v>
      </c>
      <c r="P47" s="23"/>
      <c r="Q47" s="23" t="s">
        <v>74</v>
      </c>
      <c r="R47" s="23">
        <v>182573</v>
      </c>
      <c r="S47" s="19">
        <v>0.05</v>
      </c>
      <c r="V47" s="20">
        <v>4</v>
      </c>
      <c r="W47" s="20">
        <v>28</v>
      </c>
      <c r="Y47" s="20">
        <v>344</v>
      </c>
      <c r="AA47" s="20">
        <v>5</v>
      </c>
      <c r="AB47" s="20">
        <v>0.5</v>
      </c>
      <c r="AD47" s="20">
        <v>732</v>
      </c>
      <c r="AE47" s="20">
        <v>18837</v>
      </c>
      <c r="AF47" s="20">
        <v>306</v>
      </c>
      <c r="AG47" s="20">
        <v>5</v>
      </c>
      <c r="AH47" s="20">
        <v>19</v>
      </c>
      <c r="AI47" s="20">
        <v>18</v>
      </c>
      <c r="AO47" s="29">
        <v>1</v>
      </c>
      <c r="AP47" s="14">
        <v>0.05</v>
      </c>
      <c r="AQ47" s="15">
        <v>0.5</v>
      </c>
      <c r="AR47" s="16">
        <v>3.44E-2</v>
      </c>
      <c r="AS47" s="16">
        <v>2.8E-3</v>
      </c>
      <c r="AT47" s="16">
        <v>4.0000000000000002E-4</v>
      </c>
      <c r="AU47" s="17">
        <v>9.1803470865585241E-2</v>
      </c>
      <c r="AV47" s="16">
        <v>9.7481874313376751E-2</v>
      </c>
      <c r="AW47" s="18">
        <v>3.4520914395833717</v>
      </c>
      <c r="AX47" s="19">
        <v>9.6877200000000011E-2</v>
      </c>
      <c r="BF47" s="19"/>
      <c r="BG47" s="14"/>
      <c r="BI47" s="55" t="s">
        <v>73</v>
      </c>
      <c r="BJ47" s="31" t="s">
        <v>62</v>
      </c>
    </row>
    <row r="48" spans="1:62" s="20" customFormat="1" ht="12" customHeight="1" x14ac:dyDescent="0.2">
      <c r="A48" s="23">
        <v>182574</v>
      </c>
      <c r="B48" s="20" t="s">
        <v>70</v>
      </c>
      <c r="C48" s="24">
        <v>30</v>
      </c>
      <c r="D48" s="24">
        <v>31</v>
      </c>
      <c r="E48" s="54">
        <v>1</v>
      </c>
      <c r="F48" s="20" t="s">
        <v>54</v>
      </c>
      <c r="G48" s="23"/>
      <c r="H48" s="20" t="s">
        <v>71</v>
      </c>
      <c r="I48" s="20" t="s">
        <v>63</v>
      </c>
      <c r="J48" s="26"/>
      <c r="M48" s="20" t="s">
        <v>72</v>
      </c>
      <c r="O48" s="23" t="s">
        <v>73</v>
      </c>
      <c r="P48" s="23"/>
      <c r="Q48" s="23" t="s">
        <v>74</v>
      </c>
      <c r="R48" s="23">
        <v>182574</v>
      </c>
      <c r="S48" s="19">
        <v>0.04</v>
      </c>
      <c r="V48" s="20">
        <v>6</v>
      </c>
      <c r="W48" s="20">
        <v>60</v>
      </c>
      <c r="Y48" s="20">
        <v>332</v>
      </c>
      <c r="AA48" s="20">
        <v>5</v>
      </c>
      <c r="AB48" s="20">
        <v>0.5</v>
      </c>
      <c r="AD48" s="20">
        <v>166</v>
      </c>
      <c r="AE48" s="20">
        <v>18455</v>
      </c>
      <c r="AF48" s="20">
        <v>365</v>
      </c>
      <c r="AG48" s="20">
        <v>3</v>
      </c>
      <c r="AH48" s="20">
        <v>13</v>
      </c>
      <c r="AI48" s="20">
        <v>12</v>
      </c>
      <c r="AO48" s="29">
        <v>1</v>
      </c>
      <c r="AP48" s="14">
        <v>0.04</v>
      </c>
      <c r="AQ48" s="15">
        <v>0.5</v>
      </c>
      <c r="AR48" s="16">
        <v>3.32E-2</v>
      </c>
      <c r="AS48" s="16">
        <v>6.0000000000000001E-3</v>
      </c>
      <c r="AT48" s="16">
        <v>5.9999999999999995E-4</v>
      </c>
      <c r="AU48" s="17">
        <v>8.2653351869046099E-2</v>
      </c>
      <c r="AV48" s="16">
        <v>8.7765784697559773E-2</v>
      </c>
      <c r="AW48" s="18">
        <v>3.0981618835049334</v>
      </c>
      <c r="AX48" s="19">
        <v>8.8062540000000009E-2</v>
      </c>
      <c r="BF48" s="19"/>
      <c r="BG48" s="14"/>
      <c r="BI48" s="55" t="s">
        <v>73</v>
      </c>
      <c r="BJ48" s="31" t="s">
        <v>62</v>
      </c>
    </row>
    <row r="49" spans="1:62" s="57" customFormat="1" ht="12" customHeight="1" x14ac:dyDescent="0.2">
      <c r="A49" s="56">
        <v>182575</v>
      </c>
      <c r="B49" s="57" t="s">
        <v>70</v>
      </c>
      <c r="C49" s="58">
        <v>30</v>
      </c>
      <c r="D49" s="58">
        <v>31</v>
      </c>
      <c r="E49" s="59">
        <v>1</v>
      </c>
      <c r="F49" s="57" t="s">
        <v>76</v>
      </c>
      <c r="G49" s="56">
        <v>182574</v>
      </c>
      <c r="H49" s="57" t="s">
        <v>71</v>
      </c>
      <c r="I49" s="57" t="s">
        <v>63</v>
      </c>
      <c r="J49" s="60"/>
      <c r="M49" s="57" t="s">
        <v>72</v>
      </c>
      <c r="N49" s="57" t="s">
        <v>75</v>
      </c>
      <c r="O49" s="56" t="s">
        <v>73</v>
      </c>
      <c r="P49" s="56"/>
      <c r="Q49" s="56" t="s">
        <v>74</v>
      </c>
      <c r="R49" s="56">
        <v>182575</v>
      </c>
      <c r="S49" s="61">
        <v>0.03</v>
      </c>
      <c r="V49" s="57">
        <v>1</v>
      </c>
      <c r="W49" s="57">
        <v>16</v>
      </c>
      <c r="Y49" s="57">
        <v>319</v>
      </c>
      <c r="AA49" s="57">
        <v>5</v>
      </c>
      <c r="AB49" s="57">
        <v>0.5</v>
      </c>
      <c r="AD49" s="57">
        <v>109</v>
      </c>
      <c r="AE49" s="57">
        <v>17888</v>
      </c>
      <c r="AF49" s="57">
        <v>353</v>
      </c>
      <c r="AG49" s="57">
        <v>2</v>
      </c>
      <c r="AH49" s="57">
        <v>12</v>
      </c>
      <c r="AI49" s="57">
        <v>11</v>
      </c>
      <c r="AO49" s="62">
        <v>1</v>
      </c>
      <c r="AP49" s="63">
        <v>0.03</v>
      </c>
      <c r="AQ49" s="64">
        <v>0.5</v>
      </c>
      <c r="AR49" s="65">
        <v>3.1899999999999998E-2</v>
      </c>
      <c r="AS49" s="65">
        <v>1.6000000000000001E-3</v>
      </c>
      <c r="AT49" s="65">
        <v>1E-4</v>
      </c>
      <c r="AU49" s="66">
        <v>6.8239448697150928E-2</v>
      </c>
      <c r="AV49" s="65">
        <v>7.2460325283883062E-2</v>
      </c>
      <c r="AW49" s="67">
        <v>2.5036323274264953</v>
      </c>
      <c r="AX49" s="61">
        <v>7.3245169999999998E-2</v>
      </c>
      <c r="BF49" s="61"/>
      <c r="BG49" s="63"/>
      <c r="BI49" s="55" t="s">
        <v>73</v>
      </c>
      <c r="BJ49" s="31" t="s">
        <v>62</v>
      </c>
    </row>
    <row r="50" spans="1:62" s="69" customFormat="1" ht="12" customHeight="1" x14ac:dyDescent="0.2">
      <c r="A50" s="68">
        <v>182576</v>
      </c>
      <c r="B50" s="69" t="s">
        <v>70</v>
      </c>
      <c r="C50" s="70">
        <v>30</v>
      </c>
      <c r="D50" s="70">
        <v>31</v>
      </c>
      <c r="E50" s="71">
        <v>1</v>
      </c>
      <c r="F50" s="69" t="s">
        <v>77</v>
      </c>
      <c r="G50" s="68" t="s">
        <v>82</v>
      </c>
      <c r="H50" s="69" t="s">
        <v>79</v>
      </c>
      <c r="I50" s="69" t="s">
        <v>69</v>
      </c>
      <c r="J50" s="72"/>
      <c r="M50" s="69" t="s">
        <v>72</v>
      </c>
      <c r="O50" s="68" t="s">
        <v>73</v>
      </c>
      <c r="P50" s="68"/>
      <c r="Q50" s="68" t="s">
        <v>74</v>
      </c>
      <c r="R50" s="68">
        <v>182576</v>
      </c>
      <c r="S50" s="73">
        <v>2.4900000000000002</v>
      </c>
      <c r="V50" s="69">
        <v>7125</v>
      </c>
      <c r="W50" s="69">
        <v>7260</v>
      </c>
      <c r="Y50" s="69">
        <v>9110</v>
      </c>
      <c r="Z50" s="69">
        <v>9110</v>
      </c>
      <c r="AA50" s="69">
        <v>137</v>
      </c>
      <c r="AB50" s="69">
        <v>86</v>
      </c>
      <c r="AC50" s="69">
        <v>86</v>
      </c>
      <c r="AD50" s="69">
        <v>14430</v>
      </c>
      <c r="AE50" s="69">
        <v>52335</v>
      </c>
      <c r="AF50" s="69">
        <v>1032</v>
      </c>
      <c r="AG50" s="69">
        <v>44</v>
      </c>
      <c r="AH50" s="69">
        <v>41</v>
      </c>
      <c r="AI50" s="69">
        <v>89</v>
      </c>
      <c r="AO50" s="74">
        <v>1</v>
      </c>
      <c r="AP50" s="75">
        <v>2.4900000000000002</v>
      </c>
      <c r="AQ50" s="76">
        <v>86</v>
      </c>
      <c r="AR50" s="77">
        <v>0.91100000000000003</v>
      </c>
      <c r="AS50" s="77">
        <v>0.72599999999999998</v>
      </c>
      <c r="AT50" s="77">
        <v>0.71250000000000002</v>
      </c>
      <c r="AU50" s="78">
        <v>6.4219791966125008</v>
      </c>
      <c r="AV50" s="77">
        <v>6.8192037074927336</v>
      </c>
      <c r="AW50" s="79">
        <v>242.02276884441426</v>
      </c>
      <c r="AX50" s="73">
        <v>7.00195305</v>
      </c>
      <c r="BF50" s="73"/>
      <c r="BG50" s="75"/>
      <c r="BI50" s="55" t="s">
        <v>73</v>
      </c>
      <c r="BJ50" s="31" t="s">
        <v>62</v>
      </c>
    </row>
    <row r="51" spans="1:62" s="20" customFormat="1" ht="12" customHeight="1" x14ac:dyDescent="0.2">
      <c r="A51" s="23">
        <v>182577</v>
      </c>
      <c r="B51" s="20" t="s">
        <v>70</v>
      </c>
      <c r="C51" s="24">
        <v>31</v>
      </c>
      <c r="D51" s="24">
        <v>32</v>
      </c>
      <c r="E51" s="54">
        <v>1</v>
      </c>
      <c r="F51" s="20" t="s">
        <v>54</v>
      </c>
      <c r="G51" s="23"/>
      <c r="H51" s="20" t="s">
        <v>71</v>
      </c>
      <c r="I51" s="20" t="s">
        <v>63</v>
      </c>
      <c r="J51" s="26"/>
      <c r="M51" s="20" t="s">
        <v>72</v>
      </c>
      <c r="O51" s="23" t="s">
        <v>73</v>
      </c>
      <c r="P51" s="23"/>
      <c r="Q51" s="23" t="s">
        <v>74</v>
      </c>
      <c r="R51" s="23">
        <v>182577</v>
      </c>
      <c r="S51" s="19">
        <v>7.0000000000000007E-2</v>
      </c>
      <c r="V51" s="20">
        <v>17</v>
      </c>
      <c r="W51" s="20">
        <v>58</v>
      </c>
      <c r="Y51" s="20">
        <v>1047</v>
      </c>
      <c r="AA51" s="20">
        <v>5</v>
      </c>
      <c r="AB51" s="20">
        <v>0.5</v>
      </c>
      <c r="AD51" s="20">
        <v>282</v>
      </c>
      <c r="AE51" s="20">
        <v>20745</v>
      </c>
      <c r="AF51" s="20">
        <v>396</v>
      </c>
      <c r="AG51" s="20">
        <v>7</v>
      </c>
      <c r="AH51" s="20">
        <v>15</v>
      </c>
      <c r="AI51" s="20">
        <v>9</v>
      </c>
      <c r="AO51" s="29">
        <v>1</v>
      </c>
      <c r="AP51" s="14">
        <v>7.0000000000000007E-2</v>
      </c>
      <c r="AQ51" s="15">
        <v>0.5</v>
      </c>
      <c r="AR51" s="16">
        <v>0.1047</v>
      </c>
      <c r="AS51" s="16">
        <v>5.7999999999999996E-3</v>
      </c>
      <c r="AT51" s="16">
        <v>1.6999999999999999E-3</v>
      </c>
      <c r="AU51" s="17">
        <v>0.18217449736592053</v>
      </c>
      <c r="AV51" s="16">
        <v>0.19344270197941429</v>
      </c>
      <c r="AW51" s="18">
        <v>6.5475505517402475</v>
      </c>
      <c r="AX51" s="19">
        <v>0.19133637000000001</v>
      </c>
      <c r="BF51" s="19"/>
      <c r="BG51" s="14"/>
      <c r="BI51" s="55" t="s">
        <v>73</v>
      </c>
      <c r="BJ51" s="31" t="s">
        <v>62</v>
      </c>
    </row>
    <row r="52" spans="1:62" s="20" customFormat="1" ht="12" customHeight="1" x14ac:dyDescent="0.2">
      <c r="A52" s="23">
        <v>182578</v>
      </c>
      <c r="B52" s="20" t="s">
        <v>70</v>
      </c>
      <c r="C52" s="24">
        <v>32</v>
      </c>
      <c r="D52" s="24">
        <v>33</v>
      </c>
      <c r="E52" s="54">
        <v>1</v>
      </c>
      <c r="F52" s="20" t="s">
        <v>54</v>
      </c>
      <c r="G52" s="23"/>
      <c r="H52" s="20" t="s">
        <v>71</v>
      </c>
      <c r="I52" s="20" t="s">
        <v>63</v>
      </c>
      <c r="J52" s="26"/>
      <c r="M52" s="20" t="s">
        <v>72</v>
      </c>
      <c r="O52" s="23" t="s">
        <v>73</v>
      </c>
      <c r="P52" s="23"/>
      <c r="Q52" s="23" t="s">
        <v>74</v>
      </c>
      <c r="R52" s="23">
        <v>182578</v>
      </c>
      <c r="S52" s="19">
        <v>0.06</v>
      </c>
      <c r="V52" s="20">
        <v>60</v>
      </c>
      <c r="W52" s="20">
        <v>62</v>
      </c>
      <c r="Y52" s="20">
        <v>466</v>
      </c>
      <c r="AA52" s="20">
        <v>5</v>
      </c>
      <c r="AB52" s="20">
        <v>0.5</v>
      </c>
      <c r="AD52" s="20">
        <v>2362</v>
      </c>
      <c r="AE52" s="20">
        <v>31662</v>
      </c>
      <c r="AF52" s="20">
        <v>517</v>
      </c>
      <c r="AG52" s="20">
        <v>12</v>
      </c>
      <c r="AH52" s="20">
        <v>22</v>
      </c>
      <c r="AI52" s="20">
        <v>5</v>
      </c>
      <c r="AO52" s="29">
        <v>1</v>
      </c>
      <c r="AP52" s="14">
        <v>0.06</v>
      </c>
      <c r="AQ52" s="15">
        <v>0.5</v>
      </c>
      <c r="AR52" s="16">
        <v>4.6600000000000003E-2</v>
      </c>
      <c r="AS52" s="16">
        <v>6.1999999999999998E-3</v>
      </c>
      <c r="AT52" s="16">
        <v>6.0000000000000001E-3</v>
      </c>
      <c r="AU52" s="17">
        <v>0.1265823500902189</v>
      </c>
      <c r="AV52" s="16">
        <v>0.13441196313648668</v>
      </c>
      <c r="AW52" s="18">
        <v>4.6954209956618111</v>
      </c>
      <c r="AX52" s="19">
        <v>0.13195756</v>
      </c>
      <c r="BF52" s="19"/>
      <c r="BG52" s="14"/>
      <c r="BI52" s="55" t="s">
        <v>73</v>
      </c>
      <c r="BJ52" s="31" t="s">
        <v>62</v>
      </c>
    </row>
    <row r="53" spans="1:62" s="20" customFormat="1" ht="12" customHeight="1" x14ac:dyDescent="0.2">
      <c r="A53" s="23">
        <v>182579</v>
      </c>
      <c r="B53" s="20" t="s">
        <v>70</v>
      </c>
      <c r="C53" s="24">
        <v>33</v>
      </c>
      <c r="D53" s="24">
        <v>34</v>
      </c>
      <c r="E53" s="54">
        <v>1</v>
      </c>
      <c r="F53" s="20" t="s">
        <v>54</v>
      </c>
      <c r="G53" s="23"/>
      <c r="H53" s="20" t="s">
        <v>71</v>
      </c>
      <c r="I53" s="20" t="s">
        <v>63</v>
      </c>
      <c r="J53" s="26"/>
      <c r="M53" s="20" t="s">
        <v>72</v>
      </c>
      <c r="O53" s="23" t="s">
        <v>73</v>
      </c>
      <c r="P53" s="23"/>
      <c r="Q53" s="23" t="s">
        <v>74</v>
      </c>
      <c r="R53" s="23">
        <v>182579</v>
      </c>
      <c r="S53" s="19">
        <v>0.24</v>
      </c>
      <c r="V53" s="20">
        <v>38</v>
      </c>
      <c r="W53" s="20">
        <v>71</v>
      </c>
      <c r="Y53" s="20">
        <v>466</v>
      </c>
      <c r="AA53" s="20">
        <v>5</v>
      </c>
      <c r="AB53" s="20">
        <v>0.5</v>
      </c>
      <c r="AD53" s="20">
        <v>1711</v>
      </c>
      <c r="AE53" s="20">
        <v>26820</v>
      </c>
      <c r="AF53" s="20">
        <v>448</v>
      </c>
      <c r="AG53" s="20">
        <v>10</v>
      </c>
      <c r="AH53" s="20">
        <v>18</v>
      </c>
      <c r="AI53" s="20">
        <v>6</v>
      </c>
      <c r="AO53" s="29">
        <v>1</v>
      </c>
      <c r="AP53" s="14">
        <v>0.24</v>
      </c>
      <c r="AQ53" s="15">
        <v>0.5</v>
      </c>
      <c r="AR53" s="16">
        <v>4.6600000000000003E-2</v>
      </c>
      <c r="AS53" s="16">
        <v>7.1000000000000004E-3</v>
      </c>
      <c r="AT53" s="16">
        <v>3.8E-3</v>
      </c>
      <c r="AU53" s="17">
        <v>0.30245467445384333</v>
      </c>
      <c r="AV53" s="16">
        <v>0.32116267808405458</v>
      </c>
      <c r="AW53" s="18">
        <v>11.975853005073697</v>
      </c>
      <c r="AX53" s="19">
        <v>0.3066683</v>
      </c>
      <c r="BF53" s="19"/>
      <c r="BG53" s="14"/>
      <c r="BI53" s="55" t="s">
        <v>73</v>
      </c>
      <c r="BJ53" s="31" t="s">
        <v>62</v>
      </c>
    </row>
    <row r="54" spans="1:62" s="20" customFormat="1" ht="12" customHeight="1" x14ac:dyDescent="0.2">
      <c r="A54" s="23">
        <v>182580</v>
      </c>
      <c r="B54" s="20" t="s">
        <v>70</v>
      </c>
      <c r="C54" s="24">
        <v>34</v>
      </c>
      <c r="D54" s="24">
        <v>35</v>
      </c>
      <c r="E54" s="54">
        <v>1</v>
      </c>
      <c r="F54" s="20" t="s">
        <v>54</v>
      </c>
      <c r="G54" s="23"/>
      <c r="H54" s="20" t="s">
        <v>71</v>
      </c>
      <c r="I54" s="20" t="s">
        <v>63</v>
      </c>
      <c r="J54" s="26"/>
      <c r="M54" s="20" t="s">
        <v>72</v>
      </c>
      <c r="O54" s="23" t="s">
        <v>73</v>
      </c>
      <c r="P54" s="23"/>
      <c r="Q54" s="23" t="s">
        <v>74</v>
      </c>
      <c r="R54" s="23">
        <v>182580</v>
      </c>
      <c r="S54" s="19">
        <v>0.19</v>
      </c>
      <c r="V54" s="20">
        <v>15</v>
      </c>
      <c r="W54" s="20">
        <v>38</v>
      </c>
      <c r="Y54" s="20">
        <v>16440</v>
      </c>
      <c r="AA54" s="20">
        <v>5</v>
      </c>
      <c r="AB54" s="20">
        <v>0.5</v>
      </c>
      <c r="AD54" s="20">
        <v>1431</v>
      </c>
      <c r="AE54" s="20">
        <v>44253</v>
      </c>
      <c r="AF54" s="20">
        <v>5742</v>
      </c>
      <c r="AG54" s="20">
        <v>10</v>
      </c>
      <c r="AH54" s="20">
        <v>24</v>
      </c>
      <c r="AI54" s="20">
        <v>5</v>
      </c>
      <c r="AO54" s="29">
        <v>1</v>
      </c>
      <c r="AP54" s="14">
        <v>0.19</v>
      </c>
      <c r="AQ54" s="15">
        <v>0.5</v>
      </c>
      <c r="AR54" s="16">
        <v>1.6439999999999999</v>
      </c>
      <c r="AS54" s="16">
        <v>3.8E-3</v>
      </c>
      <c r="AT54" s="16">
        <v>1.5E-3</v>
      </c>
      <c r="AU54" s="17">
        <v>1.7504157352786636</v>
      </c>
      <c r="AV54" s="16">
        <v>1.8586857892598247</v>
      </c>
      <c r="AW54" s="18">
        <v>57.601305224681504</v>
      </c>
      <c r="AX54" s="19">
        <v>1.8480321900000001</v>
      </c>
      <c r="AY54" s="33"/>
      <c r="AZ54" s="33"/>
      <c r="BF54" s="19"/>
      <c r="BG54" s="14"/>
      <c r="BI54" s="55" t="s">
        <v>73</v>
      </c>
      <c r="BJ54" s="31" t="s">
        <v>62</v>
      </c>
    </row>
    <row r="55" spans="1:62" s="20" customFormat="1" ht="12" customHeight="1" x14ac:dyDescent="0.2">
      <c r="A55" s="23">
        <v>182581</v>
      </c>
      <c r="B55" s="20" t="s">
        <v>70</v>
      </c>
      <c r="C55" s="24">
        <v>35</v>
      </c>
      <c r="D55" s="24">
        <v>36</v>
      </c>
      <c r="E55" s="54">
        <v>1</v>
      </c>
      <c r="F55" s="20" t="s">
        <v>54</v>
      </c>
      <c r="G55" s="23"/>
      <c r="H55" s="20" t="s">
        <v>71</v>
      </c>
      <c r="I55" s="20" t="s">
        <v>63</v>
      </c>
      <c r="J55" s="26"/>
      <c r="M55" s="20" t="s">
        <v>72</v>
      </c>
      <c r="O55" s="23" t="s">
        <v>73</v>
      </c>
      <c r="P55" s="23"/>
      <c r="Q55" s="23" t="s">
        <v>74</v>
      </c>
      <c r="R55" s="23">
        <v>182581</v>
      </c>
      <c r="S55" s="19">
        <v>7.0000000000000007E-2</v>
      </c>
      <c r="V55" s="20">
        <v>19</v>
      </c>
      <c r="W55" s="20">
        <v>32</v>
      </c>
      <c r="Y55" s="20">
        <v>1619</v>
      </c>
      <c r="AA55" s="20">
        <v>5</v>
      </c>
      <c r="AB55" s="20">
        <v>0.5</v>
      </c>
      <c r="AD55" s="20">
        <v>463</v>
      </c>
      <c r="AE55" s="20">
        <v>23396</v>
      </c>
      <c r="AF55" s="20">
        <v>625</v>
      </c>
      <c r="AG55" s="20">
        <v>4</v>
      </c>
      <c r="AH55" s="20">
        <v>16</v>
      </c>
      <c r="AI55" s="20">
        <v>7</v>
      </c>
      <c r="AO55" s="29">
        <v>1</v>
      </c>
      <c r="AP55" s="14">
        <v>7.0000000000000007E-2</v>
      </c>
      <c r="AQ55" s="15">
        <v>0.5</v>
      </c>
      <c r="AR55" s="16">
        <v>0.16189999999999999</v>
      </c>
      <c r="AS55" s="16">
        <v>3.2000000000000002E-3</v>
      </c>
      <c r="AT55" s="16">
        <v>1.9E-3</v>
      </c>
      <c r="AU55" s="17">
        <v>0.23518645577567168</v>
      </c>
      <c r="AV55" s="16">
        <v>0.24973365719146345</v>
      </c>
      <c r="AW55" s="18">
        <v>8.2121505517402493</v>
      </c>
      <c r="AX55" s="19">
        <v>0.24737527000000001</v>
      </c>
      <c r="BF55" s="19"/>
      <c r="BG55" s="14"/>
      <c r="BI55" s="55" t="s">
        <v>73</v>
      </c>
      <c r="BJ55" s="31" t="s">
        <v>62</v>
      </c>
    </row>
    <row r="56" spans="1:62" s="20" customFormat="1" ht="12" customHeight="1" x14ac:dyDescent="0.2">
      <c r="A56" s="23">
        <v>182582</v>
      </c>
      <c r="B56" s="20" t="s">
        <v>70</v>
      </c>
      <c r="C56" s="24">
        <v>36</v>
      </c>
      <c r="D56" s="24">
        <v>37</v>
      </c>
      <c r="E56" s="54">
        <v>1</v>
      </c>
      <c r="F56" s="20" t="s">
        <v>54</v>
      </c>
      <c r="G56" s="23"/>
      <c r="H56" s="20" t="s">
        <v>71</v>
      </c>
      <c r="I56" s="20" t="s">
        <v>63</v>
      </c>
      <c r="J56" s="26"/>
      <c r="M56" s="20" t="s">
        <v>72</v>
      </c>
      <c r="O56" s="23" t="s">
        <v>73</v>
      </c>
      <c r="P56" s="23"/>
      <c r="Q56" s="23" t="s">
        <v>74</v>
      </c>
      <c r="R56" s="23">
        <v>182582</v>
      </c>
      <c r="S56" s="19">
        <v>0.04</v>
      </c>
      <c r="V56" s="20">
        <v>11</v>
      </c>
      <c r="W56" s="20">
        <v>13</v>
      </c>
      <c r="Y56" s="20">
        <v>1481</v>
      </c>
      <c r="AA56" s="20">
        <v>5</v>
      </c>
      <c r="AB56" s="20">
        <v>0.5</v>
      </c>
      <c r="AD56" s="20">
        <v>335</v>
      </c>
      <c r="AE56" s="20">
        <v>21643</v>
      </c>
      <c r="AF56" s="20">
        <v>589</v>
      </c>
      <c r="AG56" s="20">
        <v>5</v>
      </c>
      <c r="AH56" s="20">
        <v>17</v>
      </c>
      <c r="AI56" s="20">
        <v>9</v>
      </c>
      <c r="AO56" s="29">
        <v>1</v>
      </c>
      <c r="AP56" s="14">
        <v>0.04</v>
      </c>
      <c r="AQ56" s="15">
        <v>0.5</v>
      </c>
      <c r="AR56" s="16">
        <v>0.14810000000000001</v>
      </c>
      <c r="AS56" s="16">
        <v>1.2999999999999999E-3</v>
      </c>
      <c r="AT56" s="16">
        <v>1.1000000000000001E-3</v>
      </c>
      <c r="AU56" s="17">
        <v>0.18960025749450118</v>
      </c>
      <c r="AV56" s="16">
        <v>0.20132777439236754</v>
      </c>
      <c r="AW56" s="18">
        <v>6.4616618835049335</v>
      </c>
      <c r="AX56" s="19">
        <v>0.20113402999999999</v>
      </c>
      <c r="BF56" s="19"/>
      <c r="BG56" s="14"/>
      <c r="BI56" s="55" t="s">
        <v>73</v>
      </c>
      <c r="BJ56" s="31" t="s">
        <v>62</v>
      </c>
    </row>
    <row r="57" spans="1:62" s="20" customFormat="1" ht="12" customHeight="1" x14ac:dyDescent="0.2">
      <c r="A57" s="23">
        <v>182583</v>
      </c>
      <c r="B57" s="20" t="s">
        <v>70</v>
      </c>
      <c r="C57" s="24">
        <v>37</v>
      </c>
      <c r="D57" s="24">
        <v>38</v>
      </c>
      <c r="E57" s="54">
        <v>1</v>
      </c>
      <c r="F57" s="20" t="s">
        <v>54</v>
      </c>
      <c r="G57" s="23"/>
      <c r="H57" s="20" t="s">
        <v>71</v>
      </c>
      <c r="I57" s="20" t="s">
        <v>63</v>
      </c>
      <c r="J57" s="26"/>
      <c r="M57" s="20" t="s">
        <v>72</v>
      </c>
      <c r="O57" s="23" t="s">
        <v>73</v>
      </c>
      <c r="P57" s="23"/>
      <c r="Q57" s="23" t="s">
        <v>74</v>
      </c>
      <c r="R57" s="23">
        <v>182583</v>
      </c>
      <c r="S57" s="19">
        <v>0.04</v>
      </c>
      <c r="V57" s="20">
        <v>10</v>
      </c>
      <c r="W57" s="20">
        <v>79</v>
      </c>
      <c r="Y57" s="20">
        <v>963</v>
      </c>
      <c r="AA57" s="20">
        <v>5</v>
      </c>
      <c r="AB57" s="20">
        <v>0.5</v>
      </c>
      <c r="AD57" s="20">
        <v>121</v>
      </c>
      <c r="AE57" s="20">
        <v>22811</v>
      </c>
      <c r="AF57" s="20">
        <v>460</v>
      </c>
      <c r="AG57" s="20">
        <v>4</v>
      </c>
      <c r="AH57" s="20">
        <v>16</v>
      </c>
      <c r="AI57" s="20">
        <v>9</v>
      </c>
      <c r="AO57" s="29">
        <v>1</v>
      </c>
      <c r="AP57" s="14">
        <v>0.04</v>
      </c>
      <c r="AQ57" s="15">
        <v>0.5</v>
      </c>
      <c r="AR57" s="16">
        <v>9.6299999999999997E-2</v>
      </c>
      <c r="AS57" s="16">
        <v>7.9000000000000008E-3</v>
      </c>
      <c r="AT57" s="16">
        <v>1E-3</v>
      </c>
      <c r="AU57" s="17">
        <v>0.14383728147945277</v>
      </c>
      <c r="AV57" s="16">
        <v>0.15273417946569293</v>
      </c>
      <c r="AW57" s="18">
        <v>5.0658618835049332</v>
      </c>
      <c r="AX57" s="19">
        <v>0.15307762</v>
      </c>
      <c r="BF57" s="19"/>
      <c r="BG57" s="14"/>
      <c r="BI57" s="55" t="s">
        <v>73</v>
      </c>
      <c r="BJ57" s="31" t="s">
        <v>62</v>
      </c>
    </row>
    <row r="58" spans="1:62" s="20" customFormat="1" ht="12" customHeight="1" x14ac:dyDescent="0.2">
      <c r="A58" s="23">
        <v>182584</v>
      </c>
      <c r="B58" s="20" t="s">
        <v>70</v>
      </c>
      <c r="C58" s="24">
        <v>38</v>
      </c>
      <c r="D58" s="24">
        <v>39</v>
      </c>
      <c r="E58" s="54">
        <v>1</v>
      </c>
      <c r="F58" s="20" t="s">
        <v>54</v>
      </c>
      <c r="G58" s="23"/>
      <c r="H58" s="20" t="s">
        <v>71</v>
      </c>
      <c r="I58" s="20" t="s">
        <v>63</v>
      </c>
      <c r="J58" s="26"/>
      <c r="M58" s="20" t="s">
        <v>72</v>
      </c>
      <c r="O58" s="23" t="s">
        <v>73</v>
      </c>
      <c r="P58" s="23"/>
      <c r="Q58" s="23" t="s">
        <v>74</v>
      </c>
      <c r="R58" s="23">
        <v>182584</v>
      </c>
      <c r="S58" s="19">
        <v>5.0000000000000001E-3</v>
      </c>
      <c r="V58" s="20">
        <v>7</v>
      </c>
      <c r="W58" s="20">
        <v>32</v>
      </c>
      <c r="Y58" s="20">
        <v>12128</v>
      </c>
      <c r="AA58" s="20">
        <v>5</v>
      </c>
      <c r="AB58" s="20">
        <v>0.5</v>
      </c>
      <c r="AD58" s="20">
        <v>220</v>
      </c>
      <c r="AE58" s="20">
        <v>33939</v>
      </c>
      <c r="AF58" s="20">
        <v>3627</v>
      </c>
      <c r="AG58" s="20">
        <v>10</v>
      </c>
      <c r="AH58" s="20">
        <v>21</v>
      </c>
      <c r="AI58" s="20">
        <v>7</v>
      </c>
      <c r="AO58" s="29">
        <v>1</v>
      </c>
      <c r="AP58" s="14">
        <v>5.0000000000000001E-3</v>
      </c>
      <c r="AQ58" s="15">
        <v>0.5</v>
      </c>
      <c r="AR58" s="16">
        <v>1.2128000000000001</v>
      </c>
      <c r="AS58" s="16">
        <v>3.2000000000000002E-3</v>
      </c>
      <c r="AT58" s="16">
        <v>6.9999999999999999E-4</v>
      </c>
      <c r="AU58" s="17">
        <v>1.1573791191573317</v>
      </c>
      <c r="AV58" s="16">
        <v>1.2289675408004244</v>
      </c>
      <c r="AW58" s="18">
        <v>36.982608437230404</v>
      </c>
      <c r="AX58" s="19">
        <v>1.23148429</v>
      </c>
      <c r="BF58" s="19"/>
      <c r="BG58" s="14"/>
      <c r="BI58" s="55" t="s">
        <v>73</v>
      </c>
      <c r="BJ58" s="31" t="s">
        <v>62</v>
      </c>
    </row>
    <row r="59" spans="1:62" s="20" customFormat="1" ht="12" customHeight="1" x14ac:dyDescent="0.2">
      <c r="A59" s="23">
        <v>182585</v>
      </c>
      <c r="B59" s="20" t="s">
        <v>70</v>
      </c>
      <c r="C59" s="24">
        <v>39</v>
      </c>
      <c r="D59" s="24">
        <v>40</v>
      </c>
      <c r="E59" s="54">
        <v>1</v>
      </c>
      <c r="F59" s="20" t="s">
        <v>54</v>
      </c>
      <c r="G59" s="23"/>
      <c r="H59" s="20" t="s">
        <v>71</v>
      </c>
      <c r="I59" s="20" t="s">
        <v>63</v>
      </c>
      <c r="J59" s="26"/>
      <c r="M59" s="20" t="s">
        <v>72</v>
      </c>
      <c r="O59" s="23" t="s">
        <v>73</v>
      </c>
      <c r="P59" s="23"/>
      <c r="Q59" s="23" t="s">
        <v>74</v>
      </c>
      <c r="R59" s="23">
        <v>182585</v>
      </c>
      <c r="S59" s="19">
        <v>0.16</v>
      </c>
      <c r="V59" s="20">
        <v>29</v>
      </c>
      <c r="W59" s="20">
        <v>43</v>
      </c>
      <c r="Y59" s="20">
        <v>11127</v>
      </c>
      <c r="AA59" s="20">
        <v>5</v>
      </c>
      <c r="AB59" s="20">
        <v>0.5</v>
      </c>
      <c r="AD59" s="20">
        <v>1997</v>
      </c>
      <c r="AE59" s="20">
        <v>36989</v>
      </c>
      <c r="AF59" s="20">
        <v>2814</v>
      </c>
      <c r="AG59" s="20">
        <v>19</v>
      </c>
      <c r="AH59" s="20">
        <v>23</v>
      </c>
      <c r="AI59" s="20">
        <v>9</v>
      </c>
      <c r="AO59" s="29">
        <v>1</v>
      </c>
      <c r="AP59" s="14">
        <v>0.16</v>
      </c>
      <c r="AQ59" s="15">
        <v>0.5</v>
      </c>
      <c r="AR59" s="16">
        <v>1.1127</v>
      </c>
      <c r="AS59" s="16">
        <v>4.3E-3</v>
      </c>
      <c r="AT59" s="16">
        <v>2.8999999999999998E-3</v>
      </c>
      <c r="AU59" s="17">
        <v>1.2232156622257755</v>
      </c>
      <c r="AV59" s="16">
        <v>1.298876331351732</v>
      </c>
      <c r="AW59" s="18">
        <v>40.535416556446194</v>
      </c>
      <c r="AX59" s="19">
        <v>1.2900196500000001</v>
      </c>
      <c r="BF59" s="19"/>
      <c r="BG59" s="14"/>
      <c r="BI59" s="55" t="s">
        <v>73</v>
      </c>
      <c r="BJ59" s="31" t="s">
        <v>62</v>
      </c>
    </row>
    <row r="60" spans="1:62" s="20" customFormat="1" ht="12" customHeight="1" x14ac:dyDescent="0.2">
      <c r="A60" s="23">
        <v>182586</v>
      </c>
      <c r="B60" s="20" t="s">
        <v>70</v>
      </c>
      <c r="C60" s="24">
        <v>40</v>
      </c>
      <c r="D60" s="24">
        <v>41</v>
      </c>
      <c r="E60" s="54">
        <v>1</v>
      </c>
      <c r="F60" s="20" t="s">
        <v>54</v>
      </c>
      <c r="G60" s="23"/>
      <c r="H60" s="20" t="s">
        <v>71</v>
      </c>
      <c r="I60" s="20" t="s">
        <v>63</v>
      </c>
      <c r="J60" s="26"/>
      <c r="M60" s="20" t="s">
        <v>72</v>
      </c>
      <c r="O60" s="23" t="s">
        <v>73</v>
      </c>
      <c r="P60" s="23"/>
      <c r="Q60" s="23" t="s">
        <v>74</v>
      </c>
      <c r="R60" s="23">
        <v>182586</v>
      </c>
      <c r="S60" s="19">
        <v>5.0000000000000001E-3</v>
      </c>
      <c r="V60" s="20">
        <v>62</v>
      </c>
      <c r="W60" s="20">
        <v>34</v>
      </c>
      <c r="Y60" s="20">
        <v>1510</v>
      </c>
      <c r="AA60" s="20">
        <v>10</v>
      </c>
      <c r="AB60" s="20">
        <v>0.5</v>
      </c>
      <c r="AD60" s="20">
        <v>1678</v>
      </c>
      <c r="AE60" s="20">
        <v>29592</v>
      </c>
      <c r="AF60" s="20">
        <v>692</v>
      </c>
      <c r="AG60" s="20">
        <v>6</v>
      </c>
      <c r="AH60" s="20">
        <v>23</v>
      </c>
      <c r="AI60" s="20">
        <v>7</v>
      </c>
      <c r="AO60" s="29">
        <v>1</v>
      </c>
      <c r="AP60" s="14">
        <v>5.0000000000000001E-3</v>
      </c>
      <c r="AQ60" s="15">
        <v>0.5</v>
      </c>
      <c r="AR60" s="16">
        <v>0.151</v>
      </c>
      <c r="AS60" s="16">
        <v>3.3999999999999998E-3</v>
      </c>
      <c r="AT60" s="16">
        <v>6.1999999999999998E-3</v>
      </c>
      <c r="AU60" s="17">
        <v>0.16894707210755069</v>
      </c>
      <c r="AV60" s="16">
        <v>0.17939710877505793</v>
      </c>
      <c r="AW60" s="18">
        <v>5.5076084372303997</v>
      </c>
      <c r="AX60" s="19">
        <v>0.18054459999999997</v>
      </c>
      <c r="BF60" s="19"/>
      <c r="BG60" s="14"/>
      <c r="BI60" s="55" t="s">
        <v>73</v>
      </c>
      <c r="BJ60" s="31" t="s">
        <v>62</v>
      </c>
    </row>
    <row r="61" spans="1:62" s="20" customFormat="1" ht="12" customHeight="1" x14ac:dyDescent="0.2">
      <c r="A61" s="23">
        <v>182587</v>
      </c>
      <c r="B61" s="20" t="s">
        <v>70</v>
      </c>
      <c r="C61" s="24">
        <v>41</v>
      </c>
      <c r="D61" s="24">
        <v>42</v>
      </c>
      <c r="E61" s="54">
        <v>1</v>
      </c>
      <c r="F61" s="20" t="s">
        <v>54</v>
      </c>
      <c r="G61" s="23"/>
      <c r="H61" s="20" t="s">
        <v>71</v>
      </c>
      <c r="I61" s="20" t="s">
        <v>63</v>
      </c>
      <c r="J61" s="26"/>
      <c r="M61" s="20" t="s">
        <v>72</v>
      </c>
      <c r="O61" s="23" t="s">
        <v>73</v>
      </c>
      <c r="P61" s="23"/>
      <c r="Q61" s="23" t="s">
        <v>74</v>
      </c>
      <c r="R61" s="23">
        <v>182587</v>
      </c>
      <c r="S61" s="19">
        <v>0.08</v>
      </c>
      <c r="V61" s="20">
        <v>153</v>
      </c>
      <c r="W61" s="20">
        <v>33</v>
      </c>
      <c r="Y61" s="20">
        <v>851</v>
      </c>
      <c r="AA61" s="20">
        <v>5</v>
      </c>
      <c r="AB61" s="20">
        <v>0.5</v>
      </c>
      <c r="AD61" s="20">
        <v>968</v>
      </c>
      <c r="AE61" s="20">
        <v>38327</v>
      </c>
      <c r="AF61" s="20">
        <v>611</v>
      </c>
      <c r="AG61" s="20">
        <v>8</v>
      </c>
      <c r="AH61" s="20">
        <v>22</v>
      </c>
      <c r="AI61" s="20">
        <v>7</v>
      </c>
      <c r="AO61" s="29">
        <v>1</v>
      </c>
      <c r="AP61" s="14">
        <v>0.08</v>
      </c>
      <c r="AQ61" s="15">
        <v>0.5</v>
      </c>
      <c r="AR61" s="16">
        <v>8.5099999999999995E-2</v>
      </c>
      <c r="AS61" s="16">
        <v>3.3E-3</v>
      </c>
      <c r="AT61" s="16">
        <v>1.5299999999999999E-2</v>
      </c>
      <c r="AU61" s="17">
        <v>0.20073080523518549</v>
      </c>
      <c r="AV61" s="16">
        <v>0.21314679000981712</v>
      </c>
      <c r="AW61" s="18">
        <v>7.2333801078186859</v>
      </c>
      <c r="AX61" s="19">
        <v>0.20671881</v>
      </c>
      <c r="BF61" s="19"/>
      <c r="BG61" s="14"/>
      <c r="BI61" s="55" t="s">
        <v>73</v>
      </c>
      <c r="BJ61" s="31" t="s">
        <v>62</v>
      </c>
    </row>
    <row r="62" spans="1:62" s="20" customFormat="1" ht="12" customHeight="1" x14ac:dyDescent="0.2">
      <c r="A62" s="23">
        <v>182588</v>
      </c>
      <c r="B62" s="20" t="s">
        <v>70</v>
      </c>
      <c r="C62" s="24">
        <v>42</v>
      </c>
      <c r="D62" s="24">
        <v>43</v>
      </c>
      <c r="E62" s="54">
        <v>1</v>
      </c>
      <c r="F62" s="20" t="s">
        <v>54</v>
      </c>
      <c r="G62" s="23"/>
      <c r="H62" s="20" t="s">
        <v>71</v>
      </c>
      <c r="I62" s="20" t="s">
        <v>63</v>
      </c>
      <c r="J62" s="26"/>
      <c r="M62" s="20" t="s">
        <v>72</v>
      </c>
      <c r="O62" s="23" t="s">
        <v>73</v>
      </c>
      <c r="P62" s="23"/>
      <c r="Q62" s="23" t="s">
        <v>74</v>
      </c>
      <c r="R62" s="23">
        <v>182588</v>
      </c>
      <c r="S62" s="19">
        <v>5.0000000000000001E-3</v>
      </c>
      <c r="V62" s="20">
        <v>48</v>
      </c>
      <c r="W62" s="20">
        <v>30</v>
      </c>
      <c r="Y62" s="20">
        <v>387</v>
      </c>
      <c r="AA62" s="20">
        <v>5</v>
      </c>
      <c r="AB62" s="20">
        <v>0.5</v>
      </c>
      <c r="AD62" s="20">
        <v>1374</v>
      </c>
      <c r="AE62" s="20">
        <v>28258</v>
      </c>
      <c r="AF62" s="20">
        <v>421</v>
      </c>
      <c r="AG62" s="20">
        <v>10</v>
      </c>
      <c r="AH62" s="20">
        <v>20</v>
      </c>
      <c r="AI62" s="20">
        <v>10</v>
      </c>
      <c r="AO62" s="29">
        <v>1</v>
      </c>
      <c r="AP62" s="14">
        <v>5.0000000000000001E-3</v>
      </c>
      <c r="AQ62" s="15">
        <v>0.5</v>
      </c>
      <c r="AR62" s="16">
        <v>3.8699999999999998E-2</v>
      </c>
      <c r="AS62" s="16">
        <v>3.0000000000000001E-3</v>
      </c>
      <c r="AT62" s="16">
        <v>4.7999999999999996E-3</v>
      </c>
      <c r="AU62" s="17">
        <v>6.0086299320934337E-2</v>
      </c>
      <c r="AV62" s="16">
        <v>6.3802871755636592E-2</v>
      </c>
      <c r="AW62" s="18">
        <v>2.0334084372304</v>
      </c>
      <c r="AX62" s="19">
        <v>6.5271819999999994E-2</v>
      </c>
      <c r="BF62" s="19"/>
      <c r="BG62" s="14"/>
      <c r="BI62" s="55" t="s">
        <v>73</v>
      </c>
      <c r="BJ62" s="31" t="s">
        <v>62</v>
      </c>
    </row>
    <row r="63" spans="1:62" s="20" customFormat="1" ht="12" customHeight="1" x14ac:dyDescent="0.2">
      <c r="A63" s="23">
        <v>182589</v>
      </c>
      <c r="B63" s="20" t="s">
        <v>70</v>
      </c>
      <c r="C63" s="24">
        <v>43</v>
      </c>
      <c r="D63" s="24">
        <v>44</v>
      </c>
      <c r="E63" s="54">
        <v>1</v>
      </c>
      <c r="F63" s="20" t="s">
        <v>54</v>
      </c>
      <c r="G63" s="23"/>
      <c r="H63" s="20" t="s">
        <v>71</v>
      </c>
      <c r="I63" s="20" t="s">
        <v>63</v>
      </c>
      <c r="J63" s="26"/>
      <c r="M63" s="20" t="s">
        <v>72</v>
      </c>
      <c r="O63" s="23" t="s">
        <v>73</v>
      </c>
      <c r="P63" s="23"/>
      <c r="Q63" s="23" t="s">
        <v>74</v>
      </c>
      <c r="R63" s="23">
        <v>182589</v>
      </c>
      <c r="S63" s="19">
        <v>0.06</v>
      </c>
      <c r="V63" s="20">
        <v>94</v>
      </c>
      <c r="W63" s="20">
        <v>27</v>
      </c>
      <c r="Y63" s="20">
        <v>461</v>
      </c>
      <c r="AA63" s="20">
        <v>22</v>
      </c>
      <c r="AB63" s="20">
        <v>0.5</v>
      </c>
      <c r="AD63" s="20">
        <v>2266</v>
      </c>
      <c r="AE63" s="20">
        <v>29063</v>
      </c>
      <c r="AF63" s="20">
        <v>375</v>
      </c>
      <c r="AG63" s="20">
        <v>9</v>
      </c>
      <c r="AH63" s="20">
        <v>20</v>
      </c>
      <c r="AI63" s="20">
        <v>9</v>
      </c>
      <c r="AO63" s="29">
        <v>1</v>
      </c>
      <c r="AP63" s="14">
        <v>0.06</v>
      </c>
      <c r="AQ63" s="15">
        <v>0.5</v>
      </c>
      <c r="AR63" s="16">
        <v>4.6100000000000002E-2</v>
      </c>
      <c r="AS63" s="16">
        <v>2.7000000000000001E-3</v>
      </c>
      <c r="AT63" s="16">
        <v>9.4000000000000004E-3</v>
      </c>
      <c r="AU63" s="17">
        <v>0.13145931164799884</v>
      </c>
      <c r="AV63" s="16">
        <v>0.13959058382614184</v>
      </c>
      <c r="AW63" s="18">
        <v>4.8241209956618096</v>
      </c>
      <c r="AX63" s="19">
        <v>0.13600862</v>
      </c>
      <c r="BF63" s="19"/>
      <c r="BG63" s="14"/>
      <c r="BI63" s="55" t="s">
        <v>73</v>
      </c>
      <c r="BJ63" s="31" t="s">
        <v>62</v>
      </c>
    </row>
    <row r="64" spans="1:62" s="20" customFormat="1" ht="12" customHeight="1" x14ac:dyDescent="0.2">
      <c r="A64" s="23">
        <v>182590</v>
      </c>
      <c r="B64" s="20" t="s">
        <v>70</v>
      </c>
      <c r="C64" s="24">
        <v>44</v>
      </c>
      <c r="D64" s="24">
        <v>45</v>
      </c>
      <c r="E64" s="54">
        <v>1</v>
      </c>
      <c r="F64" s="20" t="s">
        <v>54</v>
      </c>
      <c r="G64" s="23"/>
      <c r="H64" s="20" t="s">
        <v>71</v>
      </c>
      <c r="I64" s="20" t="s">
        <v>63</v>
      </c>
      <c r="J64" s="26"/>
      <c r="M64" s="20" t="s">
        <v>72</v>
      </c>
      <c r="O64" s="23" t="s">
        <v>73</v>
      </c>
      <c r="P64" s="23"/>
      <c r="Q64" s="23" t="s">
        <v>74</v>
      </c>
      <c r="R64" s="23">
        <v>182590</v>
      </c>
      <c r="S64" s="19">
        <v>0.08</v>
      </c>
      <c r="V64" s="20">
        <v>86</v>
      </c>
      <c r="W64" s="20">
        <v>96</v>
      </c>
      <c r="Y64" s="20">
        <v>1423</v>
      </c>
      <c r="AA64" s="20">
        <v>564</v>
      </c>
      <c r="AB64" s="20">
        <v>0.5</v>
      </c>
      <c r="AD64" s="20">
        <v>4904</v>
      </c>
      <c r="AE64" s="20">
        <v>43590</v>
      </c>
      <c r="AF64" s="20">
        <v>674</v>
      </c>
      <c r="AG64" s="20">
        <v>23</v>
      </c>
      <c r="AH64" s="20">
        <v>26</v>
      </c>
      <c r="AI64" s="20">
        <v>11</v>
      </c>
      <c r="AO64" s="29">
        <v>1</v>
      </c>
      <c r="AP64" s="14">
        <v>0.08</v>
      </c>
      <c r="AQ64" s="15">
        <v>0.5</v>
      </c>
      <c r="AR64" s="16">
        <v>0.14230000000000001</v>
      </c>
      <c r="AS64" s="16">
        <v>9.5999999999999992E-3</v>
      </c>
      <c r="AT64" s="16">
        <v>8.6E-3</v>
      </c>
      <c r="AU64" s="17">
        <v>0.2437685242353767</v>
      </c>
      <c r="AV64" s="16">
        <v>0.25884656012475959</v>
      </c>
      <c r="AW64" s="18">
        <v>8.6512801078186854</v>
      </c>
      <c r="AX64" s="19">
        <v>0.25459422000000004</v>
      </c>
      <c r="BF64" s="19"/>
      <c r="BG64" s="14"/>
      <c r="BI64" s="55" t="s">
        <v>73</v>
      </c>
      <c r="BJ64" s="31" t="s">
        <v>62</v>
      </c>
    </row>
    <row r="65" spans="1:62" s="20" customFormat="1" ht="12" customHeight="1" x14ac:dyDescent="0.2">
      <c r="A65" s="23">
        <v>182591</v>
      </c>
      <c r="B65" s="20" t="s">
        <v>70</v>
      </c>
      <c r="C65" s="24">
        <v>45</v>
      </c>
      <c r="D65" s="24">
        <v>46</v>
      </c>
      <c r="E65" s="54">
        <v>1</v>
      </c>
      <c r="F65" s="20" t="s">
        <v>54</v>
      </c>
      <c r="G65" s="23"/>
      <c r="H65" s="20" t="s">
        <v>71</v>
      </c>
      <c r="I65" s="20" t="s">
        <v>63</v>
      </c>
      <c r="J65" s="26"/>
      <c r="M65" s="20" t="s">
        <v>72</v>
      </c>
      <c r="O65" s="23" t="s">
        <v>73</v>
      </c>
      <c r="P65" s="23"/>
      <c r="Q65" s="23" t="s">
        <v>74</v>
      </c>
      <c r="R65" s="23">
        <v>182591</v>
      </c>
      <c r="S65" s="19">
        <v>7.0000000000000007E-2</v>
      </c>
      <c r="V65" s="20">
        <v>49</v>
      </c>
      <c r="W65" s="20">
        <v>42</v>
      </c>
      <c r="Y65" s="20">
        <v>688</v>
      </c>
      <c r="AA65" s="20">
        <v>68</v>
      </c>
      <c r="AB65" s="20">
        <v>0.5</v>
      </c>
      <c r="AD65" s="20">
        <v>2324</v>
      </c>
      <c r="AE65" s="20">
        <v>37817</v>
      </c>
      <c r="AF65" s="20">
        <v>574</v>
      </c>
      <c r="AG65" s="20">
        <v>4</v>
      </c>
      <c r="AH65" s="20">
        <v>22</v>
      </c>
      <c r="AI65" s="20">
        <v>7</v>
      </c>
      <c r="AO65" s="29">
        <v>1</v>
      </c>
      <c r="AP65" s="14">
        <v>7.0000000000000007E-2</v>
      </c>
      <c r="AQ65" s="15">
        <v>0.5</v>
      </c>
      <c r="AR65" s="16">
        <v>6.88E-2</v>
      </c>
      <c r="AS65" s="16">
        <v>4.1999999999999997E-3</v>
      </c>
      <c r="AT65" s="16">
        <v>4.8999999999999998E-3</v>
      </c>
      <c r="AU65" s="17">
        <v>0.15422734710383412</v>
      </c>
      <c r="AV65" s="16">
        <v>0.16376691125408729</v>
      </c>
      <c r="AW65" s="18">
        <v>5.6481505517402484</v>
      </c>
      <c r="AX65" s="19">
        <v>0.16073077</v>
      </c>
      <c r="BF65" s="19"/>
      <c r="BG65" s="14"/>
      <c r="BI65" s="55" t="s">
        <v>73</v>
      </c>
      <c r="BJ65" s="31" t="s">
        <v>62</v>
      </c>
    </row>
    <row r="66" spans="1:62" s="20" customFormat="1" ht="12" customHeight="1" x14ac:dyDescent="0.2">
      <c r="A66" s="23">
        <v>182592</v>
      </c>
      <c r="B66" s="20" t="s">
        <v>70</v>
      </c>
      <c r="C66" s="24">
        <v>46</v>
      </c>
      <c r="D66" s="24">
        <v>47</v>
      </c>
      <c r="E66" s="54">
        <v>1</v>
      </c>
      <c r="F66" s="20" t="s">
        <v>54</v>
      </c>
      <c r="G66" s="23"/>
      <c r="H66" s="20" t="s">
        <v>71</v>
      </c>
      <c r="I66" s="20" t="s">
        <v>63</v>
      </c>
      <c r="J66" s="26"/>
      <c r="M66" s="20" t="s">
        <v>72</v>
      </c>
      <c r="O66" s="23" t="s">
        <v>73</v>
      </c>
      <c r="P66" s="23"/>
      <c r="Q66" s="23" t="s">
        <v>74</v>
      </c>
      <c r="R66" s="23">
        <v>182592</v>
      </c>
      <c r="S66" s="19">
        <v>7.0000000000000007E-2</v>
      </c>
      <c r="V66" s="20">
        <v>87</v>
      </c>
      <c r="W66" s="20">
        <v>25</v>
      </c>
      <c r="Y66" s="20">
        <v>532</v>
      </c>
      <c r="AA66" s="20">
        <v>26</v>
      </c>
      <c r="AB66" s="20">
        <v>0.5</v>
      </c>
      <c r="AD66" s="20">
        <v>3706</v>
      </c>
      <c r="AE66" s="20">
        <v>39721</v>
      </c>
      <c r="AF66" s="20">
        <v>465</v>
      </c>
      <c r="AG66" s="20">
        <v>2</v>
      </c>
      <c r="AH66" s="20">
        <v>25</v>
      </c>
      <c r="AI66" s="20">
        <v>9</v>
      </c>
      <c r="AO66" s="29">
        <v>1</v>
      </c>
      <c r="AP66" s="14">
        <v>7.0000000000000007E-2</v>
      </c>
      <c r="AQ66" s="15">
        <v>0.5</v>
      </c>
      <c r="AR66" s="16">
        <v>5.3199999999999997E-2</v>
      </c>
      <c r="AS66" s="16">
        <v>2.5000000000000001E-3</v>
      </c>
      <c r="AT66" s="16">
        <v>8.6999999999999994E-3</v>
      </c>
      <c r="AU66" s="17">
        <v>0.14659455807768895</v>
      </c>
      <c r="AV66" s="16">
        <v>0.15566200439717093</v>
      </c>
      <c r="AW66" s="18">
        <v>5.3960505517402479</v>
      </c>
      <c r="AX66" s="19">
        <v>0.15153722999999999</v>
      </c>
      <c r="BF66" s="19"/>
      <c r="BG66" s="14"/>
      <c r="BI66" s="55" t="s">
        <v>73</v>
      </c>
      <c r="BJ66" s="31" t="s">
        <v>62</v>
      </c>
    </row>
    <row r="67" spans="1:62" s="20" customFormat="1" ht="12" customHeight="1" x14ac:dyDescent="0.2">
      <c r="A67" s="23">
        <v>182593</v>
      </c>
      <c r="B67" s="20" t="s">
        <v>70</v>
      </c>
      <c r="C67" s="24">
        <v>47</v>
      </c>
      <c r="D67" s="24">
        <v>48</v>
      </c>
      <c r="E67" s="54">
        <v>1</v>
      </c>
      <c r="F67" s="20" t="s">
        <v>54</v>
      </c>
      <c r="G67" s="23"/>
      <c r="H67" s="20" t="s">
        <v>71</v>
      </c>
      <c r="I67" s="20" t="s">
        <v>63</v>
      </c>
      <c r="J67" s="26"/>
      <c r="M67" s="20" t="s">
        <v>72</v>
      </c>
      <c r="O67" s="23" t="s">
        <v>73</v>
      </c>
      <c r="P67" s="23"/>
      <c r="Q67" s="23" t="s">
        <v>74</v>
      </c>
      <c r="R67" s="23">
        <v>182593</v>
      </c>
      <c r="S67" s="19">
        <v>5.0000000000000001E-3</v>
      </c>
      <c r="V67" s="20">
        <v>113</v>
      </c>
      <c r="W67" s="20">
        <v>33</v>
      </c>
      <c r="Y67" s="20">
        <v>536</v>
      </c>
      <c r="AA67" s="20">
        <v>26</v>
      </c>
      <c r="AB67" s="20">
        <v>0.5</v>
      </c>
      <c r="AD67" s="20">
        <v>9960</v>
      </c>
      <c r="AE67" s="20">
        <v>46966</v>
      </c>
      <c r="AF67" s="20">
        <v>414</v>
      </c>
      <c r="AG67" s="20">
        <v>3</v>
      </c>
      <c r="AH67" s="20">
        <v>25</v>
      </c>
      <c r="AI67" s="20">
        <v>13</v>
      </c>
      <c r="AO67" s="29">
        <v>1</v>
      </c>
      <c r="AP67" s="14">
        <v>5.0000000000000001E-3</v>
      </c>
      <c r="AQ67" s="15">
        <v>0.5</v>
      </c>
      <c r="AR67" s="16">
        <v>5.3600000000000002E-2</v>
      </c>
      <c r="AS67" s="16">
        <v>3.3E-3</v>
      </c>
      <c r="AT67" s="16">
        <v>1.1299999999999999E-2</v>
      </c>
      <c r="AU67" s="17">
        <v>8.7760696936043783E-2</v>
      </c>
      <c r="AV67" s="16">
        <v>9.3189039016833577E-2</v>
      </c>
      <c r="AW67" s="18">
        <v>2.9299084372304001</v>
      </c>
      <c r="AX67" s="19">
        <v>9.3044710000000017E-2</v>
      </c>
      <c r="BF67" s="19"/>
      <c r="BG67" s="14"/>
      <c r="BI67" s="55" t="s">
        <v>73</v>
      </c>
      <c r="BJ67" s="31" t="s">
        <v>62</v>
      </c>
    </row>
    <row r="68" spans="1:62" s="20" customFormat="1" ht="12" customHeight="1" x14ac:dyDescent="0.2">
      <c r="A68" s="23">
        <v>182594</v>
      </c>
      <c r="B68" s="20" t="s">
        <v>70</v>
      </c>
      <c r="C68" s="24">
        <v>48</v>
      </c>
      <c r="D68" s="24">
        <v>49</v>
      </c>
      <c r="E68" s="54">
        <v>1</v>
      </c>
      <c r="F68" s="20" t="s">
        <v>54</v>
      </c>
      <c r="G68" s="23"/>
      <c r="H68" s="20" t="s">
        <v>71</v>
      </c>
      <c r="I68" s="20" t="s">
        <v>63</v>
      </c>
      <c r="J68" s="26"/>
      <c r="M68" s="20" t="s">
        <v>72</v>
      </c>
      <c r="O68" s="23" t="s">
        <v>73</v>
      </c>
      <c r="P68" s="23"/>
      <c r="Q68" s="23" t="s">
        <v>74</v>
      </c>
      <c r="R68" s="23">
        <v>182594</v>
      </c>
      <c r="S68" s="19">
        <v>7.0000000000000007E-2</v>
      </c>
      <c r="V68" s="20">
        <v>64</v>
      </c>
      <c r="W68" s="20">
        <v>26</v>
      </c>
      <c r="Y68" s="20">
        <v>669</v>
      </c>
      <c r="AA68" s="20">
        <v>5</v>
      </c>
      <c r="AB68" s="20">
        <v>0.5</v>
      </c>
      <c r="AD68" s="20">
        <v>4908</v>
      </c>
      <c r="AE68" s="20">
        <v>39937</v>
      </c>
      <c r="AF68" s="20">
        <v>470</v>
      </c>
      <c r="AG68" s="20">
        <v>2</v>
      </c>
      <c r="AH68" s="20">
        <v>21</v>
      </c>
      <c r="AI68" s="20">
        <v>9</v>
      </c>
      <c r="AO68" s="29">
        <v>1</v>
      </c>
      <c r="AP68" s="14">
        <v>7.0000000000000007E-2</v>
      </c>
      <c r="AQ68" s="15">
        <v>0.5</v>
      </c>
      <c r="AR68" s="16">
        <v>6.6900000000000001E-2</v>
      </c>
      <c r="AS68" s="16">
        <v>2.5999999999999999E-3</v>
      </c>
      <c r="AT68" s="16">
        <v>6.4000000000000003E-3</v>
      </c>
      <c r="AU68" s="17">
        <v>0.15477003797508412</v>
      </c>
      <c r="AV68" s="16">
        <v>0.1643431696766002</v>
      </c>
      <c r="AW68" s="18">
        <v>5.6531505517402492</v>
      </c>
      <c r="AX68" s="19">
        <v>0.16080523999999999</v>
      </c>
      <c r="BF68" s="19"/>
      <c r="BG68" s="14"/>
      <c r="BI68" s="55" t="s">
        <v>73</v>
      </c>
      <c r="BJ68" s="31" t="s">
        <v>62</v>
      </c>
    </row>
    <row r="69" spans="1:62" s="20" customFormat="1" ht="12" customHeight="1" x14ac:dyDescent="0.2">
      <c r="A69" s="23">
        <v>182595</v>
      </c>
      <c r="B69" s="20" t="s">
        <v>70</v>
      </c>
      <c r="C69" s="24">
        <v>49</v>
      </c>
      <c r="D69" s="24">
        <v>50</v>
      </c>
      <c r="E69" s="54">
        <v>1</v>
      </c>
      <c r="F69" s="20" t="s">
        <v>54</v>
      </c>
      <c r="G69" s="23"/>
      <c r="H69" s="20" t="s">
        <v>71</v>
      </c>
      <c r="I69" s="20" t="s">
        <v>63</v>
      </c>
      <c r="J69" s="26"/>
      <c r="M69" s="20" t="s">
        <v>72</v>
      </c>
      <c r="O69" s="23" t="s">
        <v>73</v>
      </c>
      <c r="P69" s="23"/>
      <c r="Q69" s="23" t="s">
        <v>74</v>
      </c>
      <c r="R69" s="23">
        <v>182595</v>
      </c>
      <c r="S69" s="19">
        <v>0.05</v>
      </c>
      <c r="V69" s="20">
        <v>72</v>
      </c>
      <c r="W69" s="20">
        <v>14</v>
      </c>
      <c r="Y69" s="20">
        <v>495</v>
      </c>
      <c r="AA69" s="20">
        <v>5</v>
      </c>
      <c r="AB69" s="20">
        <v>0.5</v>
      </c>
      <c r="AD69" s="20">
        <v>3827</v>
      </c>
      <c r="AE69" s="20">
        <v>38451</v>
      </c>
      <c r="AF69" s="20">
        <v>422</v>
      </c>
      <c r="AG69" s="20">
        <v>4</v>
      </c>
      <c r="AH69" s="20">
        <v>19</v>
      </c>
      <c r="AI69" s="20">
        <v>10</v>
      </c>
      <c r="AO69" s="29">
        <v>1</v>
      </c>
      <c r="AP69" s="14">
        <v>0.05</v>
      </c>
      <c r="AQ69" s="15">
        <v>0.5</v>
      </c>
      <c r="AR69" s="16">
        <v>4.9500000000000002E-2</v>
      </c>
      <c r="AS69" s="16">
        <v>1.4E-3</v>
      </c>
      <c r="AT69" s="16">
        <v>7.1999999999999998E-3</v>
      </c>
      <c r="AU69" s="17">
        <v>0.11945783158271772</v>
      </c>
      <c r="AV69" s="16">
        <v>0.12684676531615122</v>
      </c>
      <c r="AW69" s="18">
        <v>4.3324914395833725</v>
      </c>
      <c r="AX69" s="19">
        <v>0.12442140000000002</v>
      </c>
      <c r="BF69" s="19"/>
      <c r="BG69" s="14"/>
      <c r="BI69" s="55" t="s">
        <v>73</v>
      </c>
      <c r="BJ69" s="31" t="s">
        <v>62</v>
      </c>
    </row>
    <row r="70" spans="1:62" s="20" customFormat="1" ht="12" customHeight="1" x14ac:dyDescent="0.2">
      <c r="A70" s="23">
        <v>182596</v>
      </c>
      <c r="B70" s="20" t="s">
        <v>70</v>
      </c>
      <c r="C70" s="24">
        <v>50</v>
      </c>
      <c r="D70" s="24">
        <v>51</v>
      </c>
      <c r="E70" s="54">
        <v>1</v>
      </c>
      <c r="F70" s="20" t="s">
        <v>54</v>
      </c>
      <c r="G70" s="23"/>
      <c r="H70" s="20" t="s">
        <v>71</v>
      </c>
      <c r="I70" s="20" t="s">
        <v>63</v>
      </c>
      <c r="J70" s="26"/>
      <c r="M70" s="20" t="s">
        <v>72</v>
      </c>
      <c r="O70" s="23" t="s">
        <v>73</v>
      </c>
      <c r="P70" s="23"/>
      <c r="Q70" s="23" t="s">
        <v>74</v>
      </c>
      <c r="R70" s="23">
        <v>182596</v>
      </c>
      <c r="S70" s="19">
        <v>0.06</v>
      </c>
      <c r="V70" s="20">
        <v>53</v>
      </c>
      <c r="W70" s="20">
        <v>12</v>
      </c>
      <c r="Y70" s="20">
        <v>296</v>
      </c>
      <c r="AA70" s="20">
        <v>5</v>
      </c>
      <c r="AB70" s="20">
        <v>0.5</v>
      </c>
      <c r="AD70" s="20">
        <v>5225</v>
      </c>
      <c r="AE70" s="20">
        <v>41018</v>
      </c>
      <c r="AF70" s="20">
        <v>434</v>
      </c>
      <c r="AG70" s="20">
        <v>2</v>
      </c>
      <c r="AH70" s="20">
        <v>18</v>
      </c>
      <c r="AI70" s="20">
        <v>9</v>
      </c>
      <c r="AO70" s="29">
        <v>1</v>
      </c>
      <c r="AP70" s="14">
        <v>0.06</v>
      </c>
      <c r="AQ70" s="15">
        <v>0.5</v>
      </c>
      <c r="AR70" s="16">
        <v>2.9600000000000001E-2</v>
      </c>
      <c r="AS70" s="16">
        <v>1.1999999999999999E-3</v>
      </c>
      <c r="AT70" s="16">
        <v>5.3E-3</v>
      </c>
      <c r="AU70" s="17">
        <v>0.10667434819391246</v>
      </c>
      <c r="AV70" s="16">
        <v>0.11327257352094963</v>
      </c>
      <c r="AW70" s="18">
        <v>4.0128209956618095</v>
      </c>
      <c r="AX70" s="19">
        <v>0.11060653000000001</v>
      </c>
      <c r="BF70" s="19"/>
      <c r="BG70" s="14"/>
      <c r="BI70" s="55" t="s">
        <v>73</v>
      </c>
      <c r="BJ70" s="31" t="s">
        <v>62</v>
      </c>
    </row>
    <row r="71" spans="1:62" s="20" customFormat="1" ht="12" customHeight="1" x14ac:dyDescent="0.2">
      <c r="A71" s="23">
        <v>182597</v>
      </c>
      <c r="B71" s="20" t="s">
        <v>70</v>
      </c>
      <c r="C71" s="24">
        <v>51</v>
      </c>
      <c r="D71" s="24">
        <v>52</v>
      </c>
      <c r="E71" s="54">
        <v>1</v>
      </c>
      <c r="F71" s="20" t="s">
        <v>54</v>
      </c>
      <c r="G71" s="23"/>
      <c r="H71" s="20" t="s">
        <v>71</v>
      </c>
      <c r="I71" s="20" t="s">
        <v>63</v>
      </c>
      <c r="J71" s="26"/>
      <c r="M71" s="20" t="s">
        <v>72</v>
      </c>
      <c r="O71" s="23" t="s">
        <v>73</v>
      </c>
      <c r="P71" s="23"/>
      <c r="Q71" s="23" t="s">
        <v>74</v>
      </c>
      <c r="R71" s="23">
        <v>182597</v>
      </c>
      <c r="S71" s="19">
        <v>0.03</v>
      </c>
      <c r="V71" s="20">
        <v>31</v>
      </c>
      <c r="W71" s="20">
        <v>6</v>
      </c>
      <c r="Y71" s="20">
        <v>205</v>
      </c>
      <c r="AA71" s="20">
        <v>52</v>
      </c>
      <c r="AB71" s="20">
        <v>0.5</v>
      </c>
      <c r="AD71" s="20">
        <v>2161</v>
      </c>
      <c r="AE71" s="20">
        <v>38005</v>
      </c>
      <c r="AF71" s="20">
        <v>442</v>
      </c>
      <c r="AG71" s="20">
        <v>3</v>
      </c>
      <c r="AH71" s="20">
        <v>17</v>
      </c>
      <c r="AI71" s="20">
        <v>8</v>
      </c>
      <c r="AO71" s="29">
        <v>1</v>
      </c>
      <c r="AP71" s="14">
        <v>0.03</v>
      </c>
      <c r="AQ71" s="15">
        <v>0.5</v>
      </c>
      <c r="AR71" s="16">
        <v>2.0500000000000001E-2</v>
      </c>
      <c r="AS71" s="16">
        <v>5.9999999999999995E-4</v>
      </c>
      <c r="AT71" s="16">
        <v>3.0999999999999999E-3</v>
      </c>
      <c r="AU71" s="17">
        <v>6.3243288499282263E-2</v>
      </c>
      <c r="AV71" s="16">
        <v>6.715513305241258E-2</v>
      </c>
      <c r="AW71" s="18">
        <v>2.3406323274264955</v>
      </c>
      <c r="AX71" s="19">
        <v>6.7107070000000005E-2</v>
      </c>
      <c r="BF71" s="19"/>
      <c r="BG71" s="14"/>
      <c r="BI71" s="55" t="s">
        <v>73</v>
      </c>
      <c r="BJ71" s="31" t="s">
        <v>62</v>
      </c>
    </row>
    <row r="72" spans="1:62" s="20" customFormat="1" ht="12" customHeight="1" x14ac:dyDescent="0.2">
      <c r="A72" s="23">
        <v>182598</v>
      </c>
      <c r="B72" s="20" t="s">
        <v>70</v>
      </c>
      <c r="C72" s="24">
        <v>52</v>
      </c>
      <c r="D72" s="24">
        <v>53</v>
      </c>
      <c r="E72" s="54">
        <v>1</v>
      </c>
      <c r="F72" s="20" t="s">
        <v>54</v>
      </c>
      <c r="G72" s="23"/>
      <c r="H72" s="20" t="s">
        <v>71</v>
      </c>
      <c r="I72" s="20" t="s">
        <v>63</v>
      </c>
      <c r="J72" s="26"/>
      <c r="M72" s="20" t="s">
        <v>72</v>
      </c>
      <c r="O72" s="23" t="s">
        <v>73</v>
      </c>
      <c r="P72" s="23"/>
      <c r="Q72" s="23" t="s">
        <v>74</v>
      </c>
      <c r="R72" s="23">
        <v>182598</v>
      </c>
      <c r="S72" s="19">
        <v>0.06</v>
      </c>
      <c r="V72" s="20">
        <v>26</v>
      </c>
      <c r="W72" s="20">
        <v>10</v>
      </c>
      <c r="Y72" s="20">
        <v>214</v>
      </c>
      <c r="AA72" s="20">
        <v>56</v>
      </c>
      <c r="AB72" s="20">
        <v>0.5</v>
      </c>
      <c r="AD72" s="20">
        <v>1515</v>
      </c>
      <c r="AE72" s="20">
        <v>35756</v>
      </c>
      <c r="AF72" s="20">
        <v>445</v>
      </c>
      <c r="AG72" s="20">
        <v>3</v>
      </c>
      <c r="AH72" s="20">
        <v>18</v>
      </c>
      <c r="AI72" s="20">
        <v>9</v>
      </c>
      <c r="AO72" s="29">
        <v>1</v>
      </c>
      <c r="AP72" s="14">
        <v>0.06</v>
      </c>
      <c r="AQ72" s="15">
        <v>0.5</v>
      </c>
      <c r="AR72" s="16">
        <v>2.1399999999999999E-2</v>
      </c>
      <c r="AS72" s="16">
        <v>1E-3</v>
      </c>
      <c r="AT72" s="16">
        <v>2.5999999999999999E-3</v>
      </c>
      <c r="AU72" s="17">
        <v>9.3248327585025353E-2</v>
      </c>
      <c r="AV72" s="16">
        <v>9.9016101067521178E-2</v>
      </c>
      <c r="AW72" s="18">
        <v>3.5782209956618098</v>
      </c>
      <c r="AX72" s="19">
        <v>9.7014340000000004E-2</v>
      </c>
      <c r="BF72" s="19"/>
      <c r="BG72" s="14"/>
      <c r="BI72" s="55" t="s">
        <v>73</v>
      </c>
      <c r="BJ72" s="31" t="s">
        <v>62</v>
      </c>
    </row>
    <row r="73" spans="1:62" s="20" customFormat="1" ht="12" customHeight="1" x14ac:dyDescent="0.2">
      <c r="A73" s="23">
        <v>182599</v>
      </c>
      <c r="B73" s="20" t="s">
        <v>70</v>
      </c>
      <c r="C73" s="24">
        <v>53</v>
      </c>
      <c r="D73" s="24">
        <v>54</v>
      </c>
      <c r="E73" s="54">
        <v>1</v>
      </c>
      <c r="F73" s="20" t="s">
        <v>54</v>
      </c>
      <c r="G73" s="23"/>
      <c r="H73" s="20" t="s">
        <v>71</v>
      </c>
      <c r="I73" s="20" t="s">
        <v>63</v>
      </c>
      <c r="J73" s="26"/>
      <c r="M73" s="20" t="s">
        <v>72</v>
      </c>
      <c r="N73" s="20" t="s">
        <v>75</v>
      </c>
      <c r="O73" s="23" t="s">
        <v>73</v>
      </c>
      <c r="P73" s="23"/>
      <c r="Q73" s="23" t="s">
        <v>74</v>
      </c>
      <c r="R73" s="23">
        <v>182599</v>
      </c>
      <c r="S73" s="19">
        <v>0.08</v>
      </c>
      <c r="V73" s="20">
        <v>13</v>
      </c>
      <c r="W73" s="20">
        <v>6</v>
      </c>
      <c r="Y73" s="20">
        <v>334</v>
      </c>
      <c r="AA73" s="20">
        <v>18</v>
      </c>
      <c r="AB73" s="20">
        <v>0.5</v>
      </c>
      <c r="AD73" s="20">
        <v>821</v>
      </c>
      <c r="AE73" s="20">
        <v>32053</v>
      </c>
      <c r="AF73" s="20">
        <v>406</v>
      </c>
      <c r="AG73" s="20">
        <v>2</v>
      </c>
      <c r="AH73" s="20">
        <v>17</v>
      </c>
      <c r="AI73" s="20">
        <v>10</v>
      </c>
      <c r="AO73" s="29">
        <v>1</v>
      </c>
      <c r="AP73" s="14">
        <v>0.08</v>
      </c>
      <c r="AQ73" s="15">
        <v>0.5</v>
      </c>
      <c r="AR73" s="16">
        <v>3.3399999999999999E-2</v>
      </c>
      <c r="AS73" s="16">
        <v>5.9999999999999995E-4</v>
      </c>
      <c r="AT73" s="16">
        <v>1.2999999999999999E-3</v>
      </c>
      <c r="AU73" s="17">
        <v>0.12165459760945393</v>
      </c>
      <c r="AV73" s="16">
        <v>0.12917940990676519</v>
      </c>
      <c r="AW73" s="18">
        <v>4.6628801078186859</v>
      </c>
      <c r="AX73" s="19">
        <v>0.12606684999999998</v>
      </c>
      <c r="BF73" s="19"/>
      <c r="BG73" s="14"/>
      <c r="BI73" s="55" t="s">
        <v>73</v>
      </c>
      <c r="BJ73" s="31" t="s">
        <v>62</v>
      </c>
    </row>
    <row r="74" spans="1:62" s="57" customFormat="1" ht="12" customHeight="1" x14ac:dyDescent="0.2">
      <c r="A74" s="56">
        <v>182600</v>
      </c>
      <c r="B74" s="57" t="s">
        <v>70</v>
      </c>
      <c r="C74" s="58">
        <v>53</v>
      </c>
      <c r="D74" s="58">
        <v>54</v>
      </c>
      <c r="E74" s="59">
        <v>1</v>
      </c>
      <c r="F74" s="57" t="s">
        <v>76</v>
      </c>
      <c r="G74" s="56">
        <v>182599</v>
      </c>
      <c r="H74" s="57" t="s">
        <v>71</v>
      </c>
      <c r="I74" s="57" t="s">
        <v>63</v>
      </c>
      <c r="J74" s="60"/>
      <c r="M74" s="57" t="s">
        <v>72</v>
      </c>
      <c r="N74" s="57" t="s">
        <v>75</v>
      </c>
      <c r="O74" s="56" t="s">
        <v>73</v>
      </c>
      <c r="P74" s="56"/>
      <c r="Q74" s="56" t="s">
        <v>74</v>
      </c>
      <c r="R74" s="56">
        <v>182600</v>
      </c>
      <c r="S74" s="61">
        <v>0.08</v>
      </c>
      <c r="V74" s="57">
        <v>13</v>
      </c>
      <c r="W74" s="57">
        <v>6</v>
      </c>
      <c r="Y74" s="57">
        <v>341</v>
      </c>
      <c r="AA74" s="57">
        <v>5</v>
      </c>
      <c r="AB74" s="57">
        <v>0.5</v>
      </c>
      <c r="AD74" s="57">
        <v>892</v>
      </c>
      <c r="AE74" s="57">
        <v>31956</v>
      </c>
      <c r="AF74" s="57">
        <v>413</v>
      </c>
      <c r="AG74" s="57">
        <v>2</v>
      </c>
      <c r="AH74" s="57">
        <v>18</v>
      </c>
      <c r="AI74" s="57">
        <v>9</v>
      </c>
      <c r="AO74" s="62">
        <v>1</v>
      </c>
      <c r="AP74" s="63">
        <v>0.08</v>
      </c>
      <c r="AQ74" s="64">
        <v>0.5</v>
      </c>
      <c r="AR74" s="65">
        <v>3.4099999999999998E-2</v>
      </c>
      <c r="AS74" s="65">
        <v>5.9999999999999995E-4</v>
      </c>
      <c r="AT74" s="65">
        <v>1.2999999999999999E-3</v>
      </c>
      <c r="AU74" s="66">
        <v>0.12231382200433295</v>
      </c>
      <c r="AV74" s="65">
        <v>0.12987940990676519</v>
      </c>
      <c r="AW74" s="67">
        <v>4.6838801078186858</v>
      </c>
      <c r="AX74" s="61">
        <v>0.12676684999999999</v>
      </c>
      <c r="BF74" s="61"/>
      <c r="BG74" s="63"/>
      <c r="BI74" s="55" t="s">
        <v>73</v>
      </c>
      <c r="BJ74" s="31" t="s">
        <v>62</v>
      </c>
    </row>
    <row r="75" spans="1:62" s="69" customFormat="1" ht="12" customHeight="1" x14ac:dyDescent="0.2">
      <c r="A75" s="68">
        <v>182601</v>
      </c>
      <c r="B75" s="69" t="s">
        <v>70</v>
      </c>
      <c r="C75" s="70">
        <v>53</v>
      </c>
      <c r="D75" s="70">
        <v>54</v>
      </c>
      <c r="E75" s="71">
        <v>1</v>
      </c>
      <c r="F75" s="69" t="s">
        <v>77</v>
      </c>
      <c r="G75" s="68" t="s">
        <v>83</v>
      </c>
      <c r="H75" s="69" t="s">
        <v>79</v>
      </c>
      <c r="I75" s="69" t="s">
        <v>69</v>
      </c>
      <c r="J75" s="72"/>
      <c r="M75" s="69" t="s">
        <v>72</v>
      </c>
      <c r="O75" s="68" t="s">
        <v>73</v>
      </c>
      <c r="P75" s="68"/>
      <c r="Q75" s="68" t="s">
        <v>74</v>
      </c>
      <c r="R75" s="68">
        <v>182601</v>
      </c>
      <c r="S75" s="73">
        <v>0.45</v>
      </c>
      <c r="V75" s="69">
        <v>25145</v>
      </c>
      <c r="W75" s="69">
        <v>3583</v>
      </c>
      <c r="X75" s="69">
        <v>3583</v>
      </c>
      <c r="Y75" s="76">
        <v>166210</v>
      </c>
      <c r="Z75" s="76">
        <v>166210</v>
      </c>
      <c r="AA75" s="69">
        <v>230</v>
      </c>
      <c r="AB75" s="69">
        <v>104</v>
      </c>
      <c r="AC75" s="69">
        <v>104</v>
      </c>
      <c r="AD75" s="69">
        <v>183550</v>
      </c>
      <c r="AE75" s="69">
        <v>153318</v>
      </c>
      <c r="AF75" s="69">
        <v>676</v>
      </c>
      <c r="AG75" s="69">
        <v>512</v>
      </c>
      <c r="AH75" s="69">
        <v>63</v>
      </c>
      <c r="AI75" s="69">
        <v>64</v>
      </c>
      <c r="AO75" s="74">
        <v>1</v>
      </c>
      <c r="AP75" s="75">
        <v>0.45</v>
      </c>
      <c r="AQ75" s="76">
        <v>104</v>
      </c>
      <c r="AR75" s="77">
        <v>16.620999999999999</v>
      </c>
      <c r="AS75" s="77">
        <v>0.35830000000000001</v>
      </c>
      <c r="AT75" s="77">
        <v>2.5145</v>
      </c>
      <c r="AU75" s="78">
        <v>22.997943973826199</v>
      </c>
      <c r="AV75" s="77">
        <v>24.42045668627361</v>
      </c>
      <c r="AW75" s="79">
        <v>752.26301113529519</v>
      </c>
      <c r="AX75" s="73">
        <v>24.365175489999999</v>
      </c>
      <c r="BF75" s="73"/>
      <c r="BG75" s="75"/>
      <c r="BI75" s="55" t="s">
        <v>73</v>
      </c>
      <c r="BJ75" s="31" t="s">
        <v>62</v>
      </c>
    </row>
    <row r="76" spans="1:62" s="20" customFormat="1" ht="12" customHeight="1" x14ac:dyDescent="0.2">
      <c r="A76" s="23">
        <v>182602</v>
      </c>
      <c r="B76" s="20" t="s">
        <v>70</v>
      </c>
      <c r="C76" s="24">
        <v>54</v>
      </c>
      <c r="D76" s="24">
        <v>55</v>
      </c>
      <c r="E76" s="54">
        <v>1</v>
      </c>
      <c r="F76" s="20" t="s">
        <v>54</v>
      </c>
      <c r="G76" s="23"/>
      <c r="H76" s="20" t="s">
        <v>71</v>
      </c>
      <c r="I76" s="20" t="s">
        <v>63</v>
      </c>
      <c r="J76" s="26"/>
      <c r="M76" s="20" t="s">
        <v>72</v>
      </c>
      <c r="O76" s="23" t="s">
        <v>73</v>
      </c>
      <c r="P76" s="23"/>
      <c r="Q76" s="23" t="s">
        <v>74</v>
      </c>
      <c r="R76" s="23">
        <v>182602</v>
      </c>
      <c r="S76" s="19">
        <v>0.05</v>
      </c>
      <c r="V76" s="20">
        <v>16</v>
      </c>
      <c r="W76" s="20">
        <v>6</v>
      </c>
      <c r="Y76" s="20">
        <v>205</v>
      </c>
      <c r="AA76" s="20">
        <v>5</v>
      </c>
      <c r="AB76" s="20">
        <v>0.5</v>
      </c>
      <c r="AD76" s="20">
        <v>282</v>
      </c>
      <c r="AE76" s="20">
        <v>35052</v>
      </c>
      <c r="AF76" s="20">
        <v>478</v>
      </c>
      <c r="AG76" s="20">
        <v>2</v>
      </c>
      <c r="AH76" s="20">
        <v>19</v>
      </c>
      <c r="AI76" s="20">
        <v>9</v>
      </c>
      <c r="AO76" s="29">
        <v>1</v>
      </c>
      <c r="AP76" s="14">
        <v>0.05</v>
      </c>
      <c r="AQ76" s="15">
        <v>0.5</v>
      </c>
      <c r="AR76" s="16">
        <v>2.0500000000000001E-2</v>
      </c>
      <c r="AS76" s="16">
        <v>5.9999999999999995E-4</v>
      </c>
      <c r="AT76" s="16">
        <v>1.6000000000000001E-3</v>
      </c>
      <c r="AU76" s="17">
        <v>8.0128909550687785E-2</v>
      </c>
      <c r="AV76" s="16">
        <v>8.5085195756103668E-2</v>
      </c>
      <c r="AW76" s="18">
        <v>3.0616914395833721</v>
      </c>
      <c r="AX76" s="19">
        <v>8.4007720000000008E-2</v>
      </c>
      <c r="BF76" s="19"/>
      <c r="BG76" s="14"/>
      <c r="BI76" s="55" t="s">
        <v>73</v>
      </c>
      <c r="BJ76" s="31" t="s">
        <v>62</v>
      </c>
    </row>
    <row r="77" spans="1:62" s="20" customFormat="1" ht="12" customHeight="1" x14ac:dyDescent="0.2">
      <c r="A77" s="23" t="s">
        <v>84</v>
      </c>
      <c r="B77" s="20" t="s">
        <v>70</v>
      </c>
      <c r="C77" s="24">
        <v>55</v>
      </c>
      <c r="D77" s="24">
        <v>59</v>
      </c>
      <c r="E77" s="54">
        <v>4</v>
      </c>
      <c r="F77" s="20" t="s">
        <v>85</v>
      </c>
      <c r="G77" s="23"/>
      <c r="H77" s="20" t="s">
        <v>71</v>
      </c>
      <c r="I77" s="20" t="s">
        <v>63</v>
      </c>
      <c r="J77" s="26"/>
      <c r="M77" s="20" t="s">
        <v>72</v>
      </c>
      <c r="O77" s="23" t="s">
        <v>86</v>
      </c>
      <c r="P77" s="23"/>
      <c r="Q77" s="23" t="s">
        <v>74</v>
      </c>
      <c r="R77" s="23" t="s">
        <v>87</v>
      </c>
      <c r="S77" s="19">
        <v>0.18</v>
      </c>
      <c r="V77" s="20">
        <v>41</v>
      </c>
      <c r="W77" s="20">
        <v>39</v>
      </c>
      <c r="Y77" s="20">
        <v>503</v>
      </c>
      <c r="AA77" s="20">
        <v>43</v>
      </c>
      <c r="AB77" s="20">
        <v>0.5</v>
      </c>
      <c r="AD77" s="20">
        <v>2207</v>
      </c>
      <c r="AE77" s="20">
        <v>40199</v>
      </c>
      <c r="AF77" s="20">
        <v>543</v>
      </c>
      <c r="AG77" s="20">
        <v>3</v>
      </c>
      <c r="AH77" s="20">
        <v>22</v>
      </c>
      <c r="AI77" s="20">
        <v>18</v>
      </c>
      <c r="AO77" s="29">
        <v>4</v>
      </c>
      <c r="AP77" s="14">
        <v>0.18</v>
      </c>
      <c r="AQ77" s="15">
        <v>0.5</v>
      </c>
      <c r="AR77" s="16">
        <v>5.0299999999999997E-2</v>
      </c>
      <c r="AS77" s="16">
        <v>3.8999999999999998E-3</v>
      </c>
      <c r="AT77" s="16">
        <v>4.1000000000000003E-3</v>
      </c>
      <c r="AU77" s="17">
        <v>0.24499729260543435</v>
      </c>
      <c r="AV77" s="16">
        <v>0.26015133262062301</v>
      </c>
      <c r="AW77" s="18">
        <v>9.5580756686030668</v>
      </c>
      <c r="AX77" s="19">
        <v>0.24955440999999998</v>
      </c>
      <c r="BF77" s="19"/>
      <c r="BG77" s="14"/>
      <c r="BI77" s="55" t="s">
        <v>86</v>
      </c>
      <c r="BJ77" s="31" t="s">
        <v>62</v>
      </c>
    </row>
    <row r="78" spans="1:62" s="20" customFormat="1" ht="12" customHeight="1" x14ac:dyDescent="0.2">
      <c r="A78" s="23" t="s">
        <v>88</v>
      </c>
      <c r="B78" s="20" t="s">
        <v>70</v>
      </c>
      <c r="C78" s="24">
        <v>59</v>
      </c>
      <c r="D78" s="24">
        <v>62</v>
      </c>
      <c r="E78" s="54">
        <v>3</v>
      </c>
      <c r="F78" s="20" t="s">
        <v>85</v>
      </c>
      <c r="G78" s="23"/>
      <c r="H78" s="20" t="s">
        <v>71</v>
      </c>
      <c r="I78" s="20" t="s">
        <v>63</v>
      </c>
      <c r="J78" s="26"/>
      <c r="M78" s="20" t="s">
        <v>72</v>
      </c>
      <c r="O78" s="23" t="s">
        <v>86</v>
      </c>
      <c r="P78" s="23"/>
      <c r="Q78" s="23" t="s">
        <v>74</v>
      </c>
      <c r="R78" s="23" t="s">
        <v>89</v>
      </c>
      <c r="S78" s="19">
        <v>0.14000000000000001</v>
      </c>
      <c r="V78" s="20">
        <v>62</v>
      </c>
      <c r="W78" s="20">
        <v>22</v>
      </c>
      <c r="Y78" s="20">
        <v>207</v>
      </c>
      <c r="AA78" s="20">
        <v>50</v>
      </c>
      <c r="AB78" s="20">
        <v>0.5</v>
      </c>
      <c r="AD78" s="20">
        <v>6850</v>
      </c>
      <c r="AE78" s="20">
        <v>48576</v>
      </c>
      <c r="AF78" s="20">
        <v>686</v>
      </c>
      <c r="AG78" s="20">
        <v>2</v>
      </c>
      <c r="AH78" s="20">
        <v>26</v>
      </c>
      <c r="AI78" s="20">
        <v>9</v>
      </c>
      <c r="AO78" s="29">
        <v>3</v>
      </c>
      <c r="AP78" s="14">
        <v>0.14000000000000001</v>
      </c>
      <c r="AQ78" s="15">
        <v>0.5</v>
      </c>
      <c r="AR78" s="16">
        <v>2.07E-2</v>
      </c>
      <c r="AS78" s="16">
        <v>2.2000000000000001E-3</v>
      </c>
      <c r="AT78" s="16">
        <v>6.1999999999999998E-3</v>
      </c>
      <c r="AU78" s="17">
        <v>0.18065038620663479</v>
      </c>
      <c r="AV78" s="16">
        <v>0.19182431858858759</v>
      </c>
      <c r="AW78" s="18">
        <v>7.1242574442893147</v>
      </c>
      <c r="AX78" s="19">
        <v>0.18338094000000002</v>
      </c>
      <c r="BF78" s="19"/>
      <c r="BG78" s="14"/>
      <c r="BI78" s="55" t="s">
        <v>86</v>
      </c>
      <c r="BJ78" s="31" t="s">
        <v>62</v>
      </c>
    </row>
    <row r="79" spans="1:62" s="20" customFormat="1" ht="12" customHeight="1" x14ac:dyDescent="0.2">
      <c r="A79" s="23" t="s">
        <v>90</v>
      </c>
      <c r="B79" s="20" t="s">
        <v>70</v>
      </c>
      <c r="C79" s="24">
        <v>62</v>
      </c>
      <c r="D79" s="24">
        <v>65</v>
      </c>
      <c r="E79" s="54">
        <v>3</v>
      </c>
      <c r="F79" s="20" t="s">
        <v>85</v>
      </c>
      <c r="G79" s="23"/>
      <c r="H79" s="20" t="s">
        <v>71</v>
      </c>
      <c r="I79" s="20" t="s">
        <v>63</v>
      </c>
      <c r="J79" s="26"/>
      <c r="M79" s="20" t="s">
        <v>72</v>
      </c>
      <c r="O79" s="23" t="s">
        <v>86</v>
      </c>
      <c r="P79" s="23"/>
      <c r="Q79" s="23" t="s">
        <v>74</v>
      </c>
      <c r="R79" s="23" t="s">
        <v>91</v>
      </c>
      <c r="S79" s="19">
        <v>0.11</v>
      </c>
      <c r="V79" s="20">
        <v>27</v>
      </c>
      <c r="W79" s="20">
        <v>38</v>
      </c>
      <c r="Y79" s="20">
        <v>205</v>
      </c>
      <c r="AA79" s="20">
        <v>5</v>
      </c>
      <c r="AB79" s="20">
        <v>0.5</v>
      </c>
      <c r="AD79" s="20">
        <v>1742</v>
      </c>
      <c r="AE79" s="20">
        <v>35135</v>
      </c>
      <c r="AF79" s="20">
        <v>625</v>
      </c>
      <c r="AG79" s="20">
        <v>1</v>
      </c>
      <c r="AH79" s="20">
        <v>18</v>
      </c>
      <c r="AI79" s="20">
        <v>9</v>
      </c>
      <c r="AO79" s="29">
        <v>3</v>
      </c>
      <c r="AP79" s="14">
        <v>0.11</v>
      </c>
      <c r="AQ79" s="15">
        <v>0.5</v>
      </c>
      <c r="AR79" s="16">
        <v>2.0500000000000001E-2</v>
      </c>
      <c r="AS79" s="16">
        <v>3.8E-3</v>
      </c>
      <c r="AT79" s="16">
        <v>2.7000000000000001E-3</v>
      </c>
      <c r="AU79" s="17">
        <v>0.14397751688595509</v>
      </c>
      <c r="AV79" s="16">
        <v>0.15288308898013775</v>
      </c>
      <c r="AW79" s="18">
        <v>5.6856687760540012</v>
      </c>
      <c r="AX79" s="19">
        <v>0.14755567</v>
      </c>
      <c r="BF79" s="19"/>
      <c r="BG79" s="14"/>
      <c r="BI79" s="55" t="s">
        <v>86</v>
      </c>
      <c r="BJ79" s="31" t="s">
        <v>62</v>
      </c>
    </row>
    <row r="80" spans="1:62" s="20" customFormat="1" ht="12" customHeight="1" x14ac:dyDescent="0.2">
      <c r="A80" s="23">
        <v>182603</v>
      </c>
      <c r="B80" s="20" t="s">
        <v>70</v>
      </c>
      <c r="C80" s="24">
        <v>65</v>
      </c>
      <c r="D80" s="24">
        <v>66</v>
      </c>
      <c r="E80" s="54">
        <v>1</v>
      </c>
      <c r="F80" s="20" t="s">
        <v>54</v>
      </c>
      <c r="G80" s="23"/>
      <c r="H80" s="20" t="s">
        <v>71</v>
      </c>
      <c r="I80" s="20" t="s">
        <v>63</v>
      </c>
      <c r="J80" s="26"/>
      <c r="M80" s="20" t="s">
        <v>72</v>
      </c>
      <c r="O80" s="23" t="s">
        <v>73</v>
      </c>
      <c r="P80" s="23"/>
      <c r="Q80" s="23" t="s">
        <v>74</v>
      </c>
      <c r="R80" s="23">
        <v>182603</v>
      </c>
      <c r="S80" s="19">
        <v>0.27</v>
      </c>
      <c r="V80" s="20">
        <v>26</v>
      </c>
      <c r="W80" s="20">
        <v>9</v>
      </c>
      <c r="Y80" s="20">
        <v>179</v>
      </c>
      <c r="AA80" s="20">
        <v>31</v>
      </c>
      <c r="AB80" s="20">
        <v>0.5</v>
      </c>
      <c r="AD80" s="20">
        <v>3160</v>
      </c>
      <c r="AE80" s="20">
        <v>34311</v>
      </c>
      <c r="AF80" s="20">
        <v>488</v>
      </c>
      <c r="AG80" s="20">
        <v>2</v>
      </c>
      <c r="AH80" s="20">
        <v>17</v>
      </c>
      <c r="AI80" s="20">
        <v>10</v>
      </c>
      <c r="AO80" s="29">
        <v>1</v>
      </c>
      <c r="AP80" s="14">
        <v>0.27</v>
      </c>
      <c r="AQ80" s="15">
        <v>0.5</v>
      </c>
      <c r="AR80" s="16">
        <v>1.7899999999999999E-2</v>
      </c>
      <c r="AS80" s="16">
        <v>8.9999999999999998E-4</v>
      </c>
      <c r="AT80" s="16">
        <v>2.5999999999999999E-3</v>
      </c>
      <c r="AU80" s="17">
        <v>0.29990330781564178</v>
      </c>
      <c r="AV80" s="16">
        <v>0.31845349944835072</v>
      </c>
      <c r="AW80" s="18">
        <v>12.112841673309013</v>
      </c>
      <c r="AX80" s="19">
        <v>0.30166966000000006</v>
      </c>
      <c r="BF80" s="19"/>
      <c r="BG80" s="14"/>
      <c r="BI80" s="55" t="s">
        <v>73</v>
      </c>
      <c r="BJ80" s="31" t="s">
        <v>62</v>
      </c>
    </row>
    <row r="81" spans="1:62" s="20" customFormat="1" ht="12" customHeight="1" x14ac:dyDescent="0.2">
      <c r="A81" s="23">
        <v>182604</v>
      </c>
      <c r="B81" s="20" t="s">
        <v>70</v>
      </c>
      <c r="C81" s="24">
        <v>66</v>
      </c>
      <c r="D81" s="24">
        <v>67</v>
      </c>
      <c r="E81" s="54">
        <v>1</v>
      </c>
      <c r="F81" s="20" t="s">
        <v>54</v>
      </c>
      <c r="G81" s="23"/>
      <c r="H81" s="20" t="s">
        <v>71</v>
      </c>
      <c r="I81" s="20" t="s">
        <v>63</v>
      </c>
      <c r="J81" s="26"/>
      <c r="M81" s="20" t="s">
        <v>72</v>
      </c>
      <c r="O81" s="23" t="s">
        <v>73</v>
      </c>
      <c r="P81" s="23"/>
      <c r="Q81" s="23" t="s">
        <v>74</v>
      </c>
      <c r="R81" s="23">
        <v>182604</v>
      </c>
      <c r="S81" s="19">
        <v>5.0000000000000001E-3</v>
      </c>
      <c r="V81" s="20">
        <v>32</v>
      </c>
      <c r="W81" s="20">
        <v>21</v>
      </c>
      <c r="Y81" s="20">
        <v>416</v>
      </c>
      <c r="AA81" s="20">
        <v>133</v>
      </c>
      <c r="AB81" s="20">
        <v>0.5</v>
      </c>
      <c r="AD81" s="20">
        <v>4077</v>
      </c>
      <c r="AE81" s="20">
        <v>33621</v>
      </c>
      <c r="AF81" s="20">
        <v>636</v>
      </c>
      <c r="AG81" s="20">
        <v>6</v>
      </c>
      <c r="AH81" s="20">
        <v>16</v>
      </c>
      <c r="AI81" s="20">
        <v>11</v>
      </c>
      <c r="AO81" s="29">
        <v>1</v>
      </c>
      <c r="AP81" s="14">
        <v>5.0000000000000001E-3</v>
      </c>
      <c r="AQ81" s="15">
        <v>0.5</v>
      </c>
      <c r="AR81" s="16">
        <v>4.1599999999999998E-2</v>
      </c>
      <c r="AS81" s="16">
        <v>2.0999999999999999E-3</v>
      </c>
      <c r="AT81" s="16">
        <v>3.2000000000000002E-3</v>
      </c>
      <c r="AU81" s="17">
        <v>5.9055287447274202E-2</v>
      </c>
      <c r="AV81" s="16">
        <v>6.2708087768319917E-2</v>
      </c>
      <c r="AW81" s="18">
        <v>1.9891084372304</v>
      </c>
      <c r="AX81" s="19">
        <v>6.4510060000000008E-2</v>
      </c>
      <c r="BF81" s="19"/>
      <c r="BG81" s="14"/>
      <c r="BI81" s="55" t="s">
        <v>73</v>
      </c>
      <c r="BJ81" s="31" t="s">
        <v>62</v>
      </c>
    </row>
    <row r="82" spans="1:62" s="20" customFormat="1" ht="12" customHeight="1" x14ac:dyDescent="0.2">
      <c r="A82" s="23">
        <v>182605</v>
      </c>
      <c r="B82" s="20" t="s">
        <v>70</v>
      </c>
      <c r="C82" s="24">
        <v>67</v>
      </c>
      <c r="D82" s="24">
        <v>68</v>
      </c>
      <c r="E82" s="54">
        <v>1</v>
      </c>
      <c r="F82" s="20" t="s">
        <v>54</v>
      </c>
      <c r="G82" s="23"/>
      <c r="H82" s="20" t="s">
        <v>71</v>
      </c>
      <c r="I82" s="20" t="s">
        <v>63</v>
      </c>
      <c r="J82" s="26"/>
      <c r="M82" s="20" t="s">
        <v>72</v>
      </c>
      <c r="O82" s="23" t="s">
        <v>73</v>
      </c>
      <c r="P82" s="23"/>
      <c r="Q82" s="23" t="s">
        <v>74</v>
      </c>
      <c r="R82" s="23">
        <v>182605</v>
      </c>
      <c r="S82" s="19">
        <v>0.05</v>
      </c>
      <c r="V82" s="20">
        <v>39</v>
      </c>
      <c r="W82" s="20">
        <v>15</v>
      </c>
      <c r="Y82" s="20">
        <v>149</v>
      </c>
      <c r="AA82" s="20">
        <v>164</v>
      </c>
      <c r="AB82" s="20">
        <v>0.5</v>
      </c>
      <c r="AD82" s="20">
        <v>5845</v>
      </c>
      <c r="AE82" s="20">
        <v>32701</v>
      </c>
      <c r="AF82" s="20">
        <v>453</v>
      </c>
      <c r="AG82" s="20">
        <v>6</v>
      </c>
      <c r="AH82" s="20">
        <v>17</v>
      </c>
      <c r="AI82" s="20">
        <v>8</v>
      </c>
      <c r="AO82" s="29">
        <v>1</v>
      </c>
      <c r="AP82" s="14">
        <v>0.05</v>
      </c>
      <c r="AQ82" s="15">
        <v>0.5</v>
      </c>
      <c r="AR82" s="16">
        <v>1.49E-2</v>
      </c>
      <c r="AS82" s="16">
        <v>1.5E-3</v>
      </c>
      <c r="AT82" s="16">
        <v>3.8999999999999998E-3</v>
      </c>
      <c r="AU82" s="17">
        <v>8.0070575601063371E-2</v>
      </c>
      <c r="AV82" s="16">
        <v>8.5023253623721595E-2</v>
      </c>
      <c r="AW82" s="18">
        <v>3.072591439583372</v>
      </c>
      <c r="AX82" s="19">
        <v>8.3436510000000005E-2</v>
      </c>
      <c r="BF82" s="19"/>
      <c r="BG82" s="14"/>
      <c r="BI82" s="55" t="s">
        <v>73</v>
      </c>
      <c r="BJ82" s="31" t="s">
        <v>62</v>
      </c>
    </row>
    <row r="83" spans="1:62" s="20" customFormat="1" ht="12" customHeight="1" x14ac:dyDescent="0.2">
      <c r="A83" s="23">
        <v>182606</v>
      </c>
      <c r="B83" s="20" t="s">
        <v>70</v>
      </c>
      <c r="C83" s="24">
        <v>68</v>
      </c>
      <c r="D83" s="24">
        <v>69</v>
      </c>
      <c r="E83" s="54">
        <v>1</v>
      </c>
      <c r="F83" s="20" t="s">
        <v>54</v>
      </c>
      <c r="G83" s="23"/>
      <c r="H83" s="20" t="s">
        <v>71</v>
      </c>
      <c r="I83" s="20" t="s">
        <v>63</v>
      </c>
      <c r="J83" s="26"/>
      <c r="M83" s="20" t="s">
        <v>72</v>
      </c>
      <c r="O83" s="23" t="s">
        <v>73</v>
      </c>
      <c r="P83" s="23"/>
      <c r="Q83" s="23" t="s">
        <v>74</v>
      </c>
      <c r="R83" s="23">
        <v>182606</v>
      </c>
      <c r="S83" s="19">
        <v>0.09</v>
      </c>
      <c r="V83" s="20">
        <v>45</v>
      </c>
      <c r="W83" s="20">
        <v>30</v>
      </c>
      <c r="Y83" s="20">
        <v>201</v>
      </c>
      <c r="AA83" s="20">
        <v>17</v>
      </c>
      <c r="AB83" s="20">
        <v>0.5</v>
      </c>
      <c r="AD83" s="20">
        <v>6090</v>
      </c>
      <c r="AE83" s="20">
        <v>38060</v>
      </c>
      <c r="AF83" s="20">
        <v>460</v>
      </c>
      <c r="AG83" s="20">
        <v>1</v>
      </c>
      <c r="AH83" s="20">
        <v>19</v>
      </c>
      <c r="AI83" s="20">
        <v>11</v>
      </c>
      <c r="AO83" s="29">
        <v>1</v>
      </c>
      <c r="AP83" s="14">
        <v>0.09</v>
      </c>
      <c r="AQ83" s="15">
        <v>0.5</v>
      </c>
      <c r="AR83" s="16">
        <v>2.01E-2</v>
      </c>
      <c r="AS83" s="16">
        <v>3.0000000000000001E-3</v>
      </c>
      <c r="AT83" s="16">
        <v>4.4999999999999997E-3</v>
      </c>
      <c r="AU83" s="17">
        <v>0.126946889610144</v>
      </c>
      <c r="AV83" s="16">
        <v>0.13479905085036656</v>
      </c>
      <c r="AW83" s="18">
        <v>4.9530096638971237</v>
      </c>
      <c r="AX83" s="19">
        <v>0.13036344999999999</v>
      </c>
      <c r="BF83" s="19"/>
      <c r="BG83" s="14"/>
      <c r="BI83" s="55" t="s">
        <v>73</v>
      </c>
      <c r="BJ83" s="31" t="s">
        <v>62</v>
      </c>
    </row>
    <row r="84" spans="1:62" s="20" customFormat="1" ht="12" customHeight="1" x14ac:dyDescent="0.2">
      <c r="A84" s="23">
        <v>182607</v>
      </c>
      <c r="B84" s="20" t="s">
        <v>70</v>
      </c>
      <c r="C84" s="24">
        <v>69</v>
      </c>
      <c r="D84" s="24">
        <v>70</v>
      </c>
      <c r="E84" s="54">
        <v>1</v>
      </c>
      <c r="F84" s="20" t="s">
        <v>54</v>
      </c>
      <c r="G84" s="23"/>
      <c r="H84" s="20" t="s">
        <v>71</v>
      </c>
      <c r="I84" s="20" t="s">
        <v>63</v>
      </c>
      <c r="J84" s="26"/>
      <c r="M84" s="20" t="s">
        <v>72</v>
      </c>
      <c r="O84" s="23" t="s">
        <v>73</v>
      </c>
      <c r="P84" s="23"/>
      <c r="Q84" s="23" t="s">
        <v>74</v>
      </c>
      <c r="R84" s="23">
        <v>182607</v>
      </c>
      <c r="S84" s="19">
        <v>0.11</v>
      </c>
      <c r="T84" s="20">
        <v>0.12</v>
      </c>
      <c r="V84" s="20">
        <v>33</v>
      </c>
      <c r="W84" s="20">
        <v>12</v>
      </c>
      <c r="Y84" s="20">
        <v>399</v>
      </c>
      <c r="AA84" s="20">
        <v>13</v>
      </c>
      <c r="AB84" s="20">
        <v>0.5</v>
      </c>
      <c r="AD84" s="20">
        <v>7000</v>
      </c>
      <c r="AE84" s="20">
        <v>32149</v>
      </c>
      <c r="AF84" s="20">
        <v>491</v>
      </c>
      <c r="AG84" s="20">
        <v>2</v>
      </c>
      <c r="AH84" s="20">
        <v>17</v>
      </c>
      <c r="AI84" s="20">
        <v>15</v>
      </c>
      <c r="AO84" s="29">
        <v>1</v>
      </c>
      <c r="AP84" s="14">
        <v>0.11499999999999999</v>
      </c>
      <c r="AQ84" s="15">
        <v>0.5</v>
      </c>
      <c r="AR84" s="16">
        <v>3.9899999999999998E-2</v>
      </c>
      <c r="AS84" s="16">
        <v>1.1999999999999999E-3</v>
      </c>
      <c r="AT84" s="16">
        <v>3.3E-3</v>
      </c>
      <c r="AU84" s="17">
        <v>0.16722185902519701</v>
      </c>
      <c r="AV84" s="16">
        <v>0.17756518452130032</v>
      </c>
      <c r="AW84" s="18">
        <v>6.4492335540932197</v>
      </c>
      <c r="AX84" s="19">
        <v>0.17153322999999998</v>
      </c>
      <c r="BF84" s="19"/>
      <c r="BG84" s="14"/>
      <c r="BI84" s="55" t="s">
        <v>73</v>
      </c>
      <c r="BJ84" s="31" t="s">
        <v>62</v>
      </c>
    </row>
    <row r="85" spans="1:62" s="20" customFormat="1" ht="12" customHeight="1" x14ac:dyDescent="0.2">
      <c r="A85" s="23">
        <v>182608</v>
      </c>
      <c r="B85" s="20" t="s">
        <v>70</v>
      </c>
      <c r="C85" s="24">
        <v>70</v>
      </c>
      <c r="D85" s="24">
        <v>71</v>
      </c>
      <c r="E85" s="54">
        <v>1</v>
      </c>
      <c r="F85" s="20" t="s">
        <v>54</v>
      </c>
      <c r="G85" s="23"/>
      <c r="H85" s="20" t="s">
        <v>71</v>
      </c>
      <c r="I85" s="20" t="s">
        <v>63</v>
      </c>
      <c r="J85" s="26"/>
      <c r="M85" s="20" t="s">
        <v>72</v>
      </c>
      <c r="O85" s="23" t="s">
        <v>73</v>
      </c>
      <c r="P85" s="23"/>
      <c r="Q85" s="23" t="s">
        <v>74</v>
      </c>
      <c r="R85" s="23">
        <v>182608</v>
      </c>
      <c r="S85" s="19">
        <v>0.22</v>
      </c>
      <c r="V85" s="20">
        <v>47</v>
      </c>
      <c r="W85" s="20">
        <v>23</v>
      </c>
      <c r="Y85" s="20">
        <v>308</v>
      </c>
      <c r="AA85" s="20">
        <v>221</v>
      </c>
      <c r="AB85" s="20">
        <v>0.5</v>
      </c>
      <c r="AD85" s="20">
        <v>9310</v>
      </c>
      <c r="AE85" s="20">
        <v>39905</v>
      </c>
      <c r="AF85" s="20">
        <v>422</v>
      </c>
      <c r="AG85" s="20">
        <v>9</v>
      </c>
      <c r="AH85" s="20">
        <v>21</v>
      </c>
      <c r="AI85" s="20">
        <v>17</v>
      </c>
      <c r="AO85" s="29">
        <v>1</v>
      </c>
      <c r="AP85" s="14">
        <v>0.22</v>
      </c>
      <c r="AQ85" s="15">
        <v>0.5</v>
      </c>
      <c r="AR85" s="16">
        <v>3.0800000000000001E-2</v>
      </c>
      <c r="AS85" s="16">
        <v>2.3E-3</v>
      </c>
      <c r="AT85" s="16">
        <v>4.7000000000000002E-3</v>
      </c>
      <c r="AU85" s="17">
        <v>0.26709657132199777</v>
      </c>
      <c r="AV85" s="16">
        <v>0.28361753809142182</v>
      </c>
      <c r="AW85" s="18">
        <v>10.61999389291682</v>
      </c>
      <c r="AX85" s="19">
        <v>0.26993127000000006</v>
      </c>
      <c r="BF85" s="19"/>
      <c r="BG85" s="14"/>
      <c r="BI85" s="55" t="s">
        <v>73</v>
      </c>
      <c r="BJ85" s="31" t="s">
        <v>62</v>
      </c>
    </row>
    <row r="86" spans="1:62" s="20" customFormat="1" ht="12" customHeight="1" x14ac:dyDescent="0.2">
      <c r="A86" s="23">
        <v>182609</v>
      </c>
      <c r="B86" s="20" t="s">
        <v>70</v>
      </c>
      <c r="C86" s="24">
        <v>71</v>
      </c>
      <c r="D86" s="24">
        <v>72</v>
      </c>
      <c r="E86" s="54">
        <v>1</v>
      </c>
      <c r="F86" s="20" t="s">
        <v>54</v>
      </c>
      <c r="G86" s="23"/>
      <c r="H86" s="20" t="s">
        <v>71</v>
      </c>
      <c r="I86" s="20" t="s">
        <v>63</v>
      </c>
      <c r="J86" s="26"/>
      <c r="M86" s="20" t="s">
        <v>72</v>
      </c>
      <c r="O86" s="23" t="s">
        <v>73</v>
      </c>
      <c r="P86" s="23"/>
      <c r="Q86" s="23" t="s">
        <v>74</v>
      </c>
      <c r="R86" s="23">
        <v>182609</v>
      </c>
      <c r="S86" s="19">
        <v>0.2</v>
      </c>
      <c r="V86" s="20">
        <v>99</v>
      </c>
      <c r="W86" s="20">
        <v>40</v>
      </c>
      <c r="Y86" s="20">
        <v>225</v>
      </c>
      <c r="AA86" s="20">
        <v>54</v>
      </c>
      <c r="AB86" s="20">
        <v>0.5</v>
      </c>
      <c r="AD86" s="20">
        <v>14465</v>
      </c>
      <c r="AE86" s="20">
        <v>48438</v>
      </c>
      <c r="AF86" s="20">
        <v>632</v>
      </c>
      <c r="AG86" s="20">
        <v>3</v>
      </c>
      <c r="AH86" s="20">
        <v>24</v>
      </c>
      <c r="AI86" s="20">
        <v>7</v>
      </c>
      <c r="AO86" s="29">
        <v>1</v>
      </c>
      <c r="AP86" s="14">
        <v>0.2</v>
      </c>
      <c r="AQ86" s="15">
        <v>0.5</v>
      </c>
      <c r="AR86" s="16">
        <v>2.2499999999999999E-2</v>
      </c>
      <c r="AS86" s="16">
        <v>4.0000000000000001E-3</v>
      </c>
      <c r="AT86" s="16">
        <v>9.9000000000000008E-3</v>
      </c>
      <c r="AU86" s="17">
        <v>0.25090782970026848</v>
      </c>
      <c r="AV86" s="16">
        <v>0.26642745953358882</v>
      </c>
      <c r="AW86" s="18">
        <v>9.9440347807599441</v>
      </c>
      <c r="AX86" s="19">
        <v>0.25297091000000005</v>
      </c>
      <c r="BF86" s="19"/>
      <c r="BG86" s="14"/>
      <c r="BI86" s="55" t="s">
        <v>73</v>
      </c>
      <c r="BJ86" s="31" t="s">
        <v>62</v>
      </c>
    </row>
    <row r="87" spans="1:62" s="45" customFormat="1" ht="12" customHeight="1" x14ac:dyDescent="0.2">
      <c r="A87" s="44">
        <v>182610</v>
      </c>
      <c r="B87" s="45" t="s">
        <v>70</v>
      </c>
      <c r="C87" s="46">
        <v>71</v>
      </c>
      <c r="D87" s="46">
        <v>72</v>
      </c>
      <c r="E87" s="81">
        <v>1</v>
      </c>
      <c r="F87" s="45" t="s">
        <v>66</v>
      </c>
      <c r="G87" s="44" t="s">
        <v>67</v>
      </c>
      <c r="H87" s="45" t="s">
        <v>68</v>
      </c>
      <c r="I87" s="45" t="s">
        <v>69</v>
      </c>
      <c r="J87" s="48"/>
      <c r="M87" s="45" t="s">
        <v>72</v>
      </c>
      <c r="O87" s="44" t="s">
        <v>73</v>
      </c>
      <c r="P87" s="44"/>
      <c r="Q87" s="44" t="s">
        <v>74</v>
      </c>
      <c r="R87" s="44">
        <v>182610</v>
      </c>
      <c r="S87" s="51">
        <v>5.0000000000000001E-3</v>
      </c>
      <c r="V87" s="45">
        <v>30</v>
      </c>
      <c r="W87" s="45">
        <v>23</v>
      </c>
      <c r="Y87" s="45">
        <v>28</v>
      </c>
      <c r="AA87" s="45">
        <v>5</v>
      </c>
      <c r="AB87" s="45">
        <v>0.5</v>
      </c>
      <c r="AD87" s="45">
        <v>148</v>
      </c>
      <c r="AE87" s="45">
        <v>13970</v>
      </c>
      <c r="AF87" s="45">
        <v>133</v>
      </c>
      <c r="AG87" s="45">
        <v>0.5</v>
      </c>
      <c r="AH87" s="45">
        <v>5</v>
      </c>
      <c r="AI87" s="45">
        <v>2.5</v>
      </c>
      <c r="AO87" s="52">
        <v>1</v>
      </c>
      <c r="AP87" s="53">
        <v>5.0000000000000001E-3</v>
      </c>
      <c r="AQ87" s="82">
        <v>0.5</v>
      </c>
      <c r="AR87" s="83">
        <v>2.8E-3</v>
      </c>
      <c r="AS87" s="83">
        <v>2.3E-3</v>
      </c>
      <c r="AT87" s="83">
        <v>3.0000000000000001E-3</v>
      </c>
      <c r="AU87" s="84">
        <v>2.2197966051762674E-2</v>
      </c>
      <c r="AV87" s="83">
        <v>2.3570997003357561E-2</v>
      </c>
      <c r="AW87" s="85">
        <v>0.8165084372303999</v>
      </c>
      <c r="AX87" s="51">
        <v>2.5438839999999997E-2</v>
      </c>
      <c r="BF87" s="51"/>
      <c r="BG87" s="53"/>
      <c r="BI87" s="55" t="s">
        <v>73</v>
      </c>
      <c r="BJ87" s="31" t="s">
        <v>62</v>
      </c>
    </row>
    <row r="88" spans="1:62" s="20" customFormat="1" ht="12" customHeight="1" x14ac:dyDescent="0.2">
      <c r="A88" s="23">
        <v>182611</v>
      </c>
      <c r="B88" s="20" t="s">
        <v>70</v>
      </c>
      <c r="C88" s="24">
        <v>72</v>
      </c>
      <c r="D88" s="24">
        <v>73</v>
      </c>
      <c r="E88" s="54">
        <v>1</v>
      </c>
      <c r="F88" s="20" t="s">
        <v>54</v>
      </c>
      <c r="G88" s="23"/>
      <c r="H88" s="20" t="s">
        <v>71</v>
      </c>
      <c r="I88" s="20" t="s">
        <v>63</v>
      </c>
      <c r="J88" s="26"/>
      <c r="M88" s="20" t="s">
        <v>72</v>
      </c>
      <c r="O88" s="23" t="s">
        <v>73</v>
      </c>
      <c r="P88" s="23"/>
      <c r="Q88" s="23" t="s">
        <v>74</v>
      </c>
      <c r="R88" s="23">
        <v>182611</v>
      </c>
      <c r="S88" s="19">
        <v>0.05</v>
      </c>
      <c r="V88" s="20">
        <v>88</v>
      </c>
      <c r="W88" s="20">
        <v>58</v>
      </c>
      <c r="Y88" s="20">
        <v>307</v>
      </c>
      <c r="AA88" s="20">
        <v>5</v>
      </c>
      <c r="AB88" s="20">
        <v>0.5</v>
      </c>
      <c r="AD88" s="20">
        <v>10300</v>
      </c>
      <c r="AE88" s="20">
        <v>54188</v>
      </c>
      <c r="AF88" s="20">
        <v>738</v>
      </c>
      <c r="AG88" s="20">
        <v>1</v>
      </c>
      <c r="AH88" s="20">
        <v>25</v>
      </c>
      <c r="AI88" s="20">
        <v>8</v>
      </c>
      <c r="AO88" s="29">
        <v>1</v>
      </c>
      <c r="AP88" s="14">
        <v>0.05</v>
      </c>
      <c r="AQ88" s="15">
        <v>0.5</v>
      </c>
      <c r="AR88" s="16">
        <v>3.0700000000000002E-2</v>
      </c>
      <c r="AS88" s="16">
        <v>5.7999999999999996E-3</v>
      </c>
      <c r="AT88" s="16">
        <v>8.8000000000000005E-3</v>
      </c>
      <c r="AU88" s="17">
        <v>0.1072264550258652</v>
      </c>
      <c r="AV88" s="16">
        <v>0.113858830318133</v>
      </c>
      <c r="AW88" s="18">
        <v>3.9872914395833723</v>
      </c>
      <c r="AX88" s="19">
        <v>0.11137196000000001</v>
      </c>
      <c r="BF88" s="19"/>
      <c r="BG88" s="14"/>
      <c r="BI88" s="55" t="s">
        <v>73</v>
      </c>
      <c r="BJ88" s="31" t="s">
        <v>62</v>
      </c>
    </row>
    <row r="89" spans="1:62" s="20" customFormat="1" ht="12" customHeight="1" x14ac:dyDescent="0.2">
      <c r="A89" s="23">
        <v>182612</v>
      </c>
      <c r="B89" s="20" t="s">
        <v>70</v>
      </c>
      <c r="C89" s="24">
        <v>73</v>
      </c>
      <c r="D89" s="24">
        <v>74</v>
      </c>
      <c r="E89" s="54">
        <v>1</v>
      </c>
      <c r="F89" s="20" t="s">
        <v>54</v>
      </c>
      <c r="G89" s="23"/>
      <c r="H89" s="20" t="s">
        <v>71</v>
      </c>
      <c r="I89" s="20" t="s">
        <v>63</v>
      </c>
      <c r="J89" s="26"/>
      <c r="M89" s="20" t="s">
        <v>72</v>
      </c>
      <c r="O89" s="23" t="s">
        <v>73</v>
      </c>
      <c r="P89" s="23"/>
      <c r="Q89" s="23" t="s">
        <v>74</v>
      </c>
      <c r="R89" s="23">
        <v>182612</v>
      </c>
      <c r="S89" s="19">
        <v>0.38</v>
      </c>
      <c r="V89" s="20">
        <v>128</v>
      </c>
      <c r="W89" s="20">
        <v>78</v>
      </c>
      <c r="Y89" s="20">
        <v>439</v>
      </c>
      <c r="AA89" s="20">
        <v>96</v>
      </c>
      <c r="AB89" s="20">
        <v>0.5</v>
      </c>
      <c r="AD89" s="20">
        <v>14665</v>
      </c>
      <c r="AE89" s="20">
        <v>59432</v>
      </c>
      <c r="AF89" s="20">
        <v>869</v>
      </c>
      <c r="AG89" s="20">
        <v>6</v>
      </c>
      <c r="AH89" s="20">
        <v>29</v>
      </c>
      <c r="AI89" s="20">
        <v>11</v>
      </c>
      <c r="AO89" s="29">
        <v>1</v>
      </c>
      <c r="AP89" s="14">
        <v>0.38</v>
      </c>
      <c r="AQ89" s="15">
        <v>0.5</v>
      </c>
      <c r="AR89" s="16">
        <v>4.3900000000000002E-2</v>
      </c>
      <c r="AS89" s="16">
        <v>7.7999999999999996E-3</v>
      </c>
      <c r="AT89" s="16">
        <v>1.2800000000000001E-2</v>
      </c>
      <c r="AU89" s="17">
        <v>0.45894051004436753</v>
      </c>
      <c r="AV89" s="16">
        <v>0.4873277741640738</v>
      </c>
      <c r="AW89" s="18">
        <v>18.285766790171831</v>
      </c>
      <c r="AX89" s="19">
        <v>0.46077216000000004</v>
      </c>
      <c r="BF89" s="19"/>
      <c r="BG89" s="14"/>
      <c r="BI89" s="55" t="s">
        <v>73</v>
      </c>
      <c r="BJ89" s="31" t="s">
        <v>62</v>
      </c>
    </row>
    <row r="90" spans="1:62" s="20" customFormat="1" ht="12" customHeight="1" x14ac:dyDescent="0.2">
      <c r="A90" s="23">
        <v>182613</v>
      </c>
      <c r="B90" s="20" t="s">
        <v>70</v>
      </c>
      <c r="C90" s="24">
        <v>74</v>
      </c>
      <c r="D90" s="24">
        <v>75</v>
      </c>
      <c r="E90" s="54">
        <v>1</v>
      </c>
      <c r="F90" s="20" t="s">
        <v>54</v>
      </c>
      <c r="G90" s="23"/>
      <c r="H90" s="20" t="s">
        <v>71</v>
      </c>
      <c r="I90" s="20" t="s">
        <v>63</v>
      </c>
      <c r="J90" s="26"/>
      <c r="M90" s="20" t="s">
        <v>72</v>
      </c>
      <c r="O90" s="23" t="s">
        <v>73</v>
      </c>
      <c r="P90" s="23"/>
      <c r="Q90" s="23" t="s">
        <v>74</v>
      </c>
      <c r="R90" s="23">
        <v>182613</v>
      </c>
      <c r="S90" s="19">
        <v>7.0000000000000007E-2</v>
      </c>
      <c r="V90" s="20">
        <v>129</v>
      </c>
      <c r="W90" s="20">
        <v>24</v>
      </c>
      <c r="Y90" s="20">
        <v>170</v>
      </c>
      <c r="AA90" s="20">
        <v>35</v>
      </c>
      <c r="AB90" s="20">
        <v>0.5</v>
      </c>
      <c r="AD90" s="20">
        <v>14680</v>
      </c>
      <c r="AE90" s="20">
        <v>60444</v>
      </c>
      <c r="AF90" s="20">
        <v>877</v>
      </c>
      <c r="AG90" s="20">
        <v>2</v>
      </c>
      <c r="AH90" s="20">
        <v>30</v>
      </c>
      <c r="AI90" s="20">
        <v>7</v>
      </c>
      <c r="AO90" s="29">
        <v>1</v>
      </c>
      <c r="AP90" s="14">
        <v>7.0000000000000007E-2</v>
      </c>
      <c r="AQ90" s="15">
        <v>0.5</v>
      </c>
      <c r="AR90" s="16">
        <v>1.7000000000000001E-2</v>
      </c>
      <c r="AS90" s="16">
        <v>2.3999999999999998E-3</v>
      </c>
      <c r="AT90" s="16">
        <v>1.29E-2</v>
      </c>
      <c r="AU90" s="17">
        <v>0.12117460263216361</v>
      </c>
      <c r="AV90" s="16">
        <v>0.1286697253642736</v>
      </c>
      <c r="AW90" s="18">
        <v>4.5931505517402487</v>
      </c>
      <c r="AX90" s="19">
        <v>0.12347973000000001</v>
      </c>
      <c r="BF90" s="19"/>
      <c r="BG90" s="14"/>
      <c r="BI90" s="55" t="s">
        <v>73</v>
      </c>
      <c r="BJ90" s="31" t="s">
        <v>62</v>
      </c>
    </row>
    <row r="91" spans="1:62" s="20" customFormat="1" ht="12" customHeight="1" x14ac:dyDescent="0.2">
      <c r="A91" s="23">
        <v>182614</v>
      </c>
      <c r="B91" s="20" t="s">
        <v>70</v>
      </c>
      <c r="C91" s="24">
        <v>75</v>
      </c>
      <c r="D91" s="24">
        <v>76</v>
      </c>
      <c r="E91" s="54">
        <v>1</v>
      </c>
      <c r="F91" s="20" t="s">
        <v>54</v>
      </c>
      <c r="G91" s="23"/>
      <c r="H91" s="20" t="s">
        <v>71</v>
      </c>
      <c r="I91" s="20" t="s">
        <v>63</v>
      </c>
      <c r="J91" s="26"/>
      <c r="M91" s="20" t="s">
        <v>72</v>
      </c>
      <c r="O91" s="23" t="s">
        <v>73</v>
      </c>
      <c r="P91" s="23"/>
      <c r="Q91" s="23" t="s">
        <v>74</v>
      </c>
      <c r="R91" s="23">
        <v>182614</v>
      </c>
      <c r="S91" s="19">
        <v>0.11</v>
      </c>
      <c r="V91" s="20">
        <v>79</v>
      </c>
      <c r="W91" s="20">
        <v>24</v>
      </c>
      <c r="Y91" s="20">
        <v>177</v>
      </c>
      <c r="AA91" s="20">
        <v>5</v>
      </c>
      <c r="AB91" s="20">
        <v>0.5</v>
      </c>
      <c r="AD91" s="20">
        <v>12180</v>
      </c>
      <c r="AE91" s="20">
        <v>46506</v>
      </c>
      <c r="AF91" s="20">
        <v>573</v>
      </c>
      <c r="AG91" s="20">
        <v>1</v>
      </c>
      <c r="AH91" s="20">
        <v>24</v>
      </c>
      <c r="AI91" s="20">
        <v>12</v>
      </c>
      <c r="AO91" s="29">
        <v>1</v>
      </c>
      <c r="AP91" s="14">
        <v>0.11</v>
      </c>
      <c r="AQ91" s="15">
        <v>0.5</v>
      </c>
      <c r="AR91" s="16">
        <v>1.77E-2</v>
      </c>
      <c r="AS91" s="16">
        <v>2.3999999999999998E-3</v>
      </c>
      <c r="AT91" s="16">
        <v>7.9000000000000008E-3</v>
      </c>
      <c r="AU91" s="17">
        <v>0.15145256386506106</v>
      </c>
      <c r="AV91" s="16">
        <v>0.16082049682793798</v>
      </c>
      <c r="AW91" s="18">
        <v>5.9202687760540007</v>
      </c>
      <c r="AX91" s="19">
        <v>0.15407523000000001</v>
      </c>
      <c r="BF91" s="19"/>
      <c r="BG91" s="14"/>
      <c r="BI91" s="55" t="s">
        <v>73</v>
      </c>
      <c r="BJ91" s="31" t="s">
        <v>62</v>
      </c>
    </row>
    <row r="92" spans="1:62" s="20" customFormat="1" ht="12" customHeight="1" x14ac:dyDescent="0.2">
      <c r="A92" s="23">
        <v>182615</v>
      </c>
      <c r="B92" s="20" t="s">
        <v>70</v>
      </c>
      <c r="C92" s="24">
        <v>76</v>
      </c>
      <c r="D92" s="24">
        <v>77</v>
      </c>
      <c r="E92" s="54">
        <v>1</v>
      </c>
      <c r="F92" s="20" t="s">
        <v>54</v>
      </c>
      <c r="G92" s="23"/>
      <c r="H92" s="20" t="s">
        <v>71</v>
      </c>
      <c r="I92" s="20" t="s">
        <v>63</v>
      </c>
      <c r="J92" s="26"/>
      <c r="M92" s="20" t="s">
        <v>72</v>
      </c>
      <c r="O92" s="23" t="s">
        <v>73</v>
      </c>
      <c r="P92" s="23"/>
      <c r="Q92" s="23" t="s">
        <v>74</v>
      </c>
      <c r="R92" s="23">
        <v>182615</v>
      </c>
      <c r="S92" s="19">
        <v>0.33</v>
      </c>
      <c r="V92" s="20">
        <v>208</v>
      </c>
      <c r="W92" s="20">
        <v>55</v>
      </c>
      <c r="Y92" s="20">
        <v>1114</v>
      </c>
      <c r="AA92" s="20">
        <v>349</v>
      </c>
      <c r="AB92" s="20">
        <v>0.5</v>
      </c>
      <c r="AD92" s="20">
        <v>32730</v>
      </c>
      <c r="AE92" s="20">
        <v>80730</v>
      </c>
      <c r="AF92" s="20">
        <v>2037</v>
      </c>
      <c r="AG92" s="20">
        <v>20</v>
      </c>
      <c r="AH92" s="20">
        <v>36</v>
      </c>
      <c r="AI92" s="20">
        <v>18</v>
      </c>
      <c r="AO92" s="29">
        <v>1</v>
      </c>
      <c r="AP92" s="14">
        <v>0.33</v>
      </c>
      <c r="AQ92" s="15">
        <v>0.5</v>
      </c>
      <c r="AR92" s="16">
        <v>0.1114</v>
      </c>
      <c r="AS92" s="16">
        <v>5.4999999999999997E-3</v>
      </c>
      <c r="AT92" s="16">
        <v>2.0799999999999999E-2</v>
      </c>
      <c r="AU92" s="17">
        <v>0.48799394846785271</v>
      </c>
      <c r="AV92" s="16">
        <v>0.51817828129703802</v>
      </c>
      <c r="AW92" s="18">
        <v>18.739619009779641</v>
      </c>
      <c r="AX92" s="19">
        <v>0.49294772000000003</v>
      </c>
      <c r="BF92" s="19"/>
      <c r="BG92" s="14"/>
      <c r="BI92" s="55" t="s">
        <v>73</v>
      </c>
      <c r="BJ92" s="31" t="s">
        <v>62</v>
      </c>
    </row>
    <row r="93" spans="1:62" s="20" customFormat="1" ht="12" customHeight="1" x14ac:dyDescent="0.2">
      <c r="A93" s="23">
        <v>182616</v>
      </c>
      <c r="B93" s="20" t="s">
        <v>70</v>
      </c>
      <c r="C93" s="24">
        <v>77</v>
      </c>
      <c r="D93" s="24">
        <v>78</v>
      </c>
      <c r="E93" s="54">
        <v>1</v>
      </c>
      <c r="F93" s="20" t="s">
        <v>54</v>
      </c>
      <c r="G93" s="23"/>
      <c r="H93" s="20" t="s">
        <v>71</v>
      </c>
      <c r="I93" s="20" t="s">
        <v>63</v>
      </c>
      <c r="J93" s="26"/>
      <c r="M93" s="20" t="s">
        <v>72</v>
      </c>
      <c r="O93" s="23" t="s">
        <v>73</v>
      </c>
      <c r="P93" s="23"/>
      <c r="Q93" s="23" t="s">
        <v>74</v>
      </c>
      <c r="R93" s="23">
        <v>182616</v>
      </c>
      <c r="S93" s="19">
        <v>0.35</v>
      </c>
      <c r="V93" s="20">
        <v>79</v>
      </c>
      <c r="W93" s="20">
        <v>67</v>
      </c>
      <c r="Y93" s="20">
        <v>2124</v>
      </c>
      <c r="AA93" s="20">
        <v>42</v>
      </c>
      <c r="AB93" s="20">
        <v>0.5</v>
      </c>
      <c r="AD93" s="20">
        <v>15230</v>
      </c>
      <c r="AE93" s="20">
        <v>43088</v>
      </c>
      <c r="AF93" s="20">
        <v>1311</v>
      </c>
      <c r="AG93" s="20">
        <v>12</v>
      </c>
      <c r="AH93" s="20">
        <v>22</v>
      </c>
      <c r="AI93" s="20">
        <v>16</v>
      </c>
      <c r="AO93" s="29">
        <v>1</v>
      </c>
      <c r="AP93" s="14">
        <v>0.35</v>
      </c>
      <c r="AQ93" s="15">
        <v>0.5</v>
      </c>
      <c r="AR93" s="16">
        <v>0.21240000000000001</v>
      </c>
      <c r="AS93" s="16">
        <v>6.7000000000000002E-3</v>
      </c>
      <c r="AT93" s="16">
        <v>7.9000000000000008E-3</v>
      </c>
      <c r="AU93" s="17">
        <v>0.57691372573949096</v>
      </c>
      <c r="AV93" s="16">
        <v>0.61259809429799428</v>
      </c>
      <c r="AW93" s="18">
        <v>21.745478121936518</v>
      </c>
      <c r="AX93" s="19">
        <v>0.58930146999999999</v>
      </c>
      <c r="BF93" s="19"/>
      <c r="BG93" s="14"/>
      <c r="BI93" s="55" t="s">
        <v>73</v>
      </c>
      <c r="BJ93" s="31" t="s">
        <v>62</v>
      </c>
    </row>
    <row r="94" spans="1:62" s="20" customFormat="1" ht="12" customHeight="1" x14ac:dyDescent="0.2">
      <c r="A94" s="23">
        <v>182617</v>
      </c>
      <c r="B94" s="20" t="s">
        <v>70</v>
      </c>
      <c r="C94" s="24">
        <v>78</v>
      </c>
      <c r="D94" s="24">
        <v>79</v>
      </c>
      <c r="E94" s="54">
        <v>1</v>
      </c>
      <c r="F94" s="20" t="s">
        <v>54</v>
      </c>
      <c r="G94" s="23"/>
      <c r="H94" s="20" t="s">
        <v>71</v>
      </c>
      <c r="I94" s="20" t="s">
        <v>63</v>
      </c>
      <c r="J94" s="26"/>
      <c r="M94" s="20" t="s">
        <v>72</v>
      </c>
      <c r="O94" s="23" t="s">
        <v>73</v>
      </c>
      <c r="P94" s="23"/>
      <c r="Q94" s="23" t="s">
        <v>74</v>
      </c>
      <c r="R94" s="23">
        <v>182617</v>
      </c>
      <c r="S94" s="19">
        <v>0.09</v>
      </c>
      <c r="V94" s="20">
        <v>49</v>
      </c>
      <c r="W94" s="20">
        <v>18</v>
      </c>
      <c r="Y94" s="20">
        <v>271</v>
      </c>
      <c r="AA94" s="20">
        <v>28</v>
      </c>
      <c r="AB94" s="20">
        <v>0.5</v>
      </c>
      <c r="AD94" s="20">
        <v>8660</v>
      </c>
      <c r="AE94" s="20">
        <v>34606</v>
      </c>
      <c r="AF94" s="20">
        <v>489</v>
      </c>
      <c r="AG94" s="20">
        <v>3</v>
      </c>
      <c r="AH94" s="20">
        <v>16</v>
      </c>
      <c r="AI94" s="20">
        <v>11</v>
      </c>
      <c r="AO94" s="29">
        <v>1</v>
      </c>
      <c r="AP94" s="14">
        <v>0.09</v>
      </c>
      <c r="AQ94" s="15">
        <v>0.5</v>
      </c>
      <c r="AR94" s="16">
        <v>2.7099999999999999E-2</v>
      </c>
      <c r="AS94" s="16">
        <v>1.8E-3</v>
      </c>
      <c r="AT94" s="16">
        <v>4.8999999999999998E-3</v>
      </c>
      <c r="AU94" s="17">
        <v>0.13378286107203111</v>
      </c>
      <c r="AV94" s="16">
        <v>0.14205785386265352</v>
      </c>
      <c r="AW94" s="18">
        <v>5.1602096638971231</v>
      </c>
      <c r="AX94" s="19">
        <v>0.13742844999999998</v>
      </c>
      <c r="BF94" s="19"/>
      <c r="BG94" s="14"/>
      <c r="BI94" s="55" t="s">
        <v>73</v>
      </c>
      <c r="BJ94" s="31" t="s">
        <v>62</v>
      </c>
    </row>
    <row r="95" spans="1:62" s="20" customFormat="1" ht="12" customHeight="1" x14ac:dyDescent="0.2">
      <c r="A95" s="23" t="s">
        <v>92</v>
      </c>
      <c r="B95" s="20" t="s">
        <v>70</v>
      </c>
      <c r="C95" s="24">
        <v>79</v>
      </c>
      <c r="D95" s="24">
        <v>82</v>
      </c>
      <c r="E95" s="54">
        <v>3</v>
      </c>
      <c r="F95" s="20" t="s">
        <v>85</v>
      </c>
      <c r="G95" s="23"/>
      <c r="H95" s="20" t="s">
        <v>71</v>
      </c>
      <c r="I95" s="20" t="s">
        <v>63</v>
      </c>
      <c r="J95" s="26"/>
      <c r="M95" s="20" t="s">
        <v>72</v>
      </c>
      <c r="N95" s="20" t="s">
        <v>75</v>
      </c>
      <c r="O95" s="23" t="s">
        <v>86</v>
      </c>
      <c r="P95" s="23"/>
      <c r="Q95" s="23" t="s">
        <v>74</v>
      </c>
      <c r="R95" s="23" t="s">
        <v>93</v>
      </c>
      <c r="S95" s="19">
        <v>0.12</v>
      </c>
      <c r="V95" s="20">
        <v>31</v>
      </c>
      <c r="W95" s="20">
        <v>33</v>
      </c>
      <c r="Y95" s="20">
        <v>154</v>
      </c>
      <c r="AA95" s="20">
        <v>5</v>
      </c>
      <c r="AB95" s="20">
        <v>0.5</v>
      </c>
      <c r="AD95" s="20">
        <v>4714</v>
      </c>
      <c r="AE95" s="20">
        <v>26629</v>
      </c>
      <c r="AF95" s="20">
        <v>474</v>
      </c>
      <c r="AG95" s="20">
        <v>2</v>
      </c>
      <c r="AH95" s="20">
        <v>19</v>
      </c>
      <c r="AI95" s="20">
        <v>11</v>
      </c>
      <c r="AO95" s="29">
        <v>3</v>
      </c>
      <c r="AP95" s="14">
        <v>0.12</v>
      </c>
      <c r="AQ95" s="15">
        <v>0.5</v>
      </c>
      <c r="AR95" s="16">
        <v>1.54E-2</v>
      </c>
      <c r="AS95" s="16">
        <v>3.3E-3</v>
      </c>
      <c r="AT95" s="16">
        <v>3.0999999999999999E-3</v>
      </c>
      <c r="AU95" s="17">
        <v>0.14976060837270969</v>
      </c>
      <c r="AV95" s="16">
        <v>0.15902388727609745</v>
      </c>
      <c r="AW95" s="18">
        <v>5.9588983321324376</v>
      </c>
      <c r="AX95" s="19">
        <v>0.15285342999999998</v>
      </c>
      <c r="BF95" s="19"/>
      <c r="BG95" s="14"/>
      <c r="BI95" s="55" t="s">
        <v>86</v>
      </c>
      <c r="BJ95" s="31" t="s">
        <v>62</v>
      </c>
    </row>
    <row r="96" spans="1:62" s="57" customFormat="1" ht="12" customHeight="1" x14ac:dyDescent="0.2">
      <c r="A96" s="56" t="s">
        <v>94</v>
      </c>
      <c r="B96" s="57" t="s">
        <v>70</v>
      </c>
      <c r="C96" s="58">
        <v>79</v>
      </c>
      <c r="D96" s="58">
        <v>82</v>
      </c>
      <c r="E96" s="59">
        <v>3</v>
      </c>
      <c r="F96" s="57" t="s">
        <v>76</v>
      </c>
      <c r="G96" s="56" t="s">
        <v>92</v>
      </c>
      <c r="H96" s="57" t="s">
        <v>71</v>
      </c>
      <c r="I96" s="57" t="s">
        <v>63</v>
      </c>
      <c r="J96" s="60"/>
      <c r="M96" s="57" t="s">
        <v>72</v>
      </c>
      <c r="N96" s="57" t="s">
        <v>75</v>
      </c>
      <c r="O96" s="56" t="s">
        <v>86</v>
      </c>
      <c r="P96" s="56"/>
      <c r="Q96" s="56" t="s">
        <v>74</v>
      </c>
      <c r="R96" s="56" t="s">
        <v>95</v>
      </c>
      <c r="S96" s="61">
        <v>0.25</v>
      </c>
      <c r="V96" s="57">
        <v>31</v>
      </c>
      <c r="W96" s="57">
        <v>29</v>
      </c>
      <c r="Y96" s="57">
        <v>149</v>
      </c>
      <c r="AA96" s="57">
        <v>5</v>
      </c>
      <c r="AB96" s="57">
        <v>0.5</v>
      </c>
      <c r="AD96" s="57">
        <v>3971</v>
      </c>
      <c r="AE96" s="57">
        <v>28368</v>
      </c>
      <c r="AF96" s="57">
        <v>517</v>
      </c>
      <c r="AG96" s="57">
        <v>2</v>
      </c>
      <c r="AH96" s="57">
        <v>20</v>
      </c>
      <c r="AI96" s="57">
        <v>11</v>
      </c>
      <c r="AO96" s="62">
        <v>3</v>
      </c>
      <c r="AP96" s="63">
        <v>0.25</v>
      </c>
      <c r="AQ96" s="64">
        <v>0.5</v>
      </c>
      <c r="AR96" s="65">
        <v>1.49E-2</v>
      </c>
      <c r="AS96" s="65">
        <v>2.8999999999999998E-3</v>
      </c>
      <c r="AT96" s="65">
        <v>3.0999999999999999E-3</v>
      </c>
      <c r="AU96" s="66">
        <v>0.27909414262498505</v>
      </c>
      <c r="AV96" s="65">
        <v>0.29635720606689497</v>
      </c>
      <c r="AW96" s="67">
        <v>11.283782561152135</v>
      </c>
      <c r="AX96" s="61">
        <v>0.28100971000000002</v>
      </c>
      <c r="BF96" s="61"/>
      <c r="BG96" s="63"/>
      <c r="BI96" s="55" t="s">
        <v>86</v>
      </c>
      <c r="BJ96" s="31" t="s">
        <v>62</v>
      </c>
    </row>
    <row r="97" spans="1:62" s="69" customFormat="1" ht="12" customHeight="1" x14ac:dyDescent="0.2">
      <c r="A97" s="68" t="s">
        <v>96</v>
      </c>
      <c r="B97" s="69" t="s">
        <v>70</v>
      </c>
      <c r="C97" s="70">
        <v>79</v>
      </c>
      <c r="D97" s="70">
        <v>82</v>
      </c>
      <c r="E97" s="71">
        <v>3</v>
      </c>
      <c r="F97" s="69" t="s">
        <v>77</v>
      </c>
      <c r="G97" s="68" t="s">
        <v>97</v>
      </c>
      <c r="H97" s="69" t="s">
        <v>79</v>
      </c>
      <c r="I97" s="69" t="s">
        <v>69</v>
      </c>
      <c r="J97" s="72"/>
      <c r="M97" s="69" t="s">
        <v>72</v>
      </c>
      <c r="O97" s="68" t="s">
        <v>86</v>
      </c>
      <c r="P97" s="68"/>
      <c r="Q97" s="68" t="s">
        <v>74</v>
      </c>
      <c r="R97" s="68" t="s">
        <v>98</v>
      </c>
      <c r="S97" s="73">
        <v>1.53</v>
      </c>
      <c r="V97" s="69">
        <v>910</v>
      </c>
      <c r="W97" s="69">
        <v>42</v>
      </c>
      <c r="Y97" s="76">
        <v>93</v>
      </c>
      <c r="AA97" s="69">
        <v>21</v>
      </c>
      <c r="AB97" s="69">
        <v>6</v>
      </c>
      <c r="AD97" s="69">
        <v>6435</v>
      </c>
      <c r="AE97" s="69">
        <v>45940</v>
      </c>
      <c r="AF97" s="69">
        <v>802</v>
      </c>
      <c r="AG97" s="69">
        <v>1</v>
      </c>
      <c r="AH97" s="69">
        <v>27</v>
      </c>
      <c r="AI97" s="69">
        <v>13</v>
      </c>
      <c r="AO97" s="74">
        <v>3</v>
      </c>
      <c r="AP97" s="75">
        <v>1.53</v>
      </c>
      <c r="AQ97" s="76">
        <v>6</v>
      </c>
      <c r="AR97" s="77">
        <v>9.2999999999999992E-3</v>
      </c>
      <c r="AS97" s="77">
        <v>4.1999999999999997E-3</v>
      </c>
      <c r="AT97" s="77">
        <v>9.0999999999999998E-2</v>
      </c>
      <c r="AU97" s="78">
        <v>1.8162428993819875</v>
      </c>
      <c r="AV97" s="77">
        <v>1.9285846207203661</v>
      </c>
      <c r="AW97" s="79">
        <v>72.718945990295211</v>
      </c>
      <c r="AX97" s="73">
        <v>1.8319154600000001</v>
      </c>
      <c r="BF97" s="73"/>
      <c r="BG97" s="75"/>
      <c r="BI97" s="55" t="s">
        <v>86</v>
      </c>
      <c r="BJ97" s="31" t="s">
        <v>62</v>
      </c>
    </row>
    <row r="98" spans="1:62" s="20" customFormat="1" ht="12" customHeight="1" x14ac:dyDescent="0.2">
      <c r="A98" s="23" t="s">
        <v>99</v>
      </c>
      <c r="B98" s="20" t="s">
        <v>70</v>
      </c>
      <c r="C98" s="24">
        <v>82</v>
      </c>
      <c r="D98" s="24">
        <v>86</v>
      </c>
      <c r="E98" s="54">
        <v>4</v>
      </c>
      <c r="F98" s="20" t="s">
        <v>85</v>
      </c>
      <c r="G98" s="23"/>
      <c r="H98" s="20" t="s">
        <v>71</v>
      </c>
      <c r="I98" s="20" t="s">
        <v>63</v>
      </c>
      <c r="J98" s="26"/>
      <c r="M98" s="20" t="s">
        <v>72</v>
      </c>
      <c r="O98" s="23" t="s">
        <v>86</v>
      </c>
      <c r="P98" s="23"/>
      <c r="Q98" s="23" t="s">
        <v>74</v>
      </c>
      <c r="R98" s="23" t="s">
        <v>100</v>
      </c>
      <c r="S98" s="19">
        <v>0.2</v>
      </c>
      <c r="V98" s="20">
        <v>57</v>
      </c>
      <c r="W98" s="20">
        <v>28</v>
      </c>
      <c r="Y98" s="20">
        <v>118</v>
      </c>
      <c r="AA98" s="20">
        <v>5</v>
      </c>
      <c r="AB98" s="20">
        <v>0.5</v>
      </c>
      <c r="AD98" s="20">
        <v>8765</v>
      </c>
      <c r="AE98" s="20">
        <v>32619</v>
      </c>
      <c r="AF98" s="20">
        <v>386</v>
      </c>
      <c r="AG98" s="20">
        <v>1</v>
      </c>
      <c r="AH98" s="20">
        <v>18</v>
      </c>
      <c r="AI98" s="20">
        <v>10</v>
      </c>
      <c r="AO98" s="29">
        <v>4</v>
      </c>
      <c r="AP98" s="14">
        <v>0.2</v>
      </c>
      <c r="AQ98" s="15">
        <v>0.5</v>
      </c>
      <c r="AR98" s="16">
        <v>1.18E-2</v>
      </c>
      <c r="AS98" s="16">
        <v>2.8E-3</v>
      </c>
      <c r="AT98" s="16">
        <v>5.7000000000000002E-3</v>
      </c>
      <c r="AU98" s="17">
        <v>0.23152407935404837</v>
      </c>
      <c r="AV98" s="16">
        <v>0.24584474847532475</v>
      </c>
      <c r="AW98" s="18">
        <v>9.3074347807599445</v>
      </c>
      <c r="AX98" s="19">
        <v>0.23335257000000001</v>
      </c>
      <c r="BF98" s="19"/>
      <c r="BG98" s="14"/>
      <c r="BI98" s="55" t="s">
        <v>86</v>
      </c>
      <c r="BJ98" s="31" t="s">
        <v>62</v>
      </c>
    </row>
    <row r="99" spans="1:62" s="20" customFormat="1" ht="12" customHeight="1" x14ac:dyDescent="0.2">
      <c r="A99" s="23" t="s">
        <v>101</v>
      </c>
      <c r="B99" s="20" t="s">
        <v>70</v>
      </c>
      <c r="C99" s="24">
        <v>86</v>
      </c>
      <c r="D99" s="24">
        <v>90</v>
      </c>
      <c r="E99" s="54">
        <v>4</v>
      </c>
      <c r="F99" s="20" t="s">
        <v>85</v>
      </c>
      <c r="G99" s="23"/>
      <c r="H99" s="20" t="s">
        <v>71</v>
      </c>
      <c r="I99" s="20" t="s">
        <v>63</v>
      </c>
      <c r="J99" s="26"/>
      <c r="M99" s="20" t="s">
        <v>72</v>
      </c>
      <c r="O99" s="23" t="s">
        <v>86</v>
      </c>
      <c r="P99" s="23"/>
      <c r="Q99" s="23" t="s">
        <v>74</v>
      </c>
      <c r="R99" s="23" t="s">
        <v>102</v>
      </c>
      <c r="S99" s="19">
        <v>0.09</v>
      </c>
      <c r="V99" s="20">
        <v>28</v>
      </c>
      <c r="W99" s="20">
        <v>10</v>
      </c>
      <c r="Y99" s="20">
        <v>58</v>
      </c>
      <c r="AA99" s="20">
        <v>5</v>
      </c>
      <c r="AB99" s="20">
        <v>0.5</v>
      </c>
      <c r="AD99" s="20">
        <v>5575</v>
      </c>
      <c r="AE99" s="20">
        <v>21758</v>
      </c>
      <c r="AF99" s="20">
        <v>257</v>
      </c>
      <c r="AG99" s="20">
        <v>0.5</v>
      </c>
      <c r="AH99" s="20">
        <v>17</v>
      </c>
      <c r="AI99" s="20">
        <v>8</v>
      </c>
      <c r="AO99" s="29">
        <v>4</v>
      </c>
      <c r="AP99" s="14">
        <v>0.09</v>
      </c>
      <c r="AQ99" s="15">
        <v>0.5</v>
      </c>
      <c r="AR99" s="16">
        <v>5.7999999999999996E-3</v>
      </c>
      <c r="AS99" s="16">
        <v>1E-3</v>
      </c>
      <c r="AT99" s="16">
        <v>2.8E-3</v>
      </c>
      <c r="AU99" s="17">
        <v>0.1089722915970576</v>
      </c>
      <c r="AV99" s="16">
        <v>0.1157126537041121</v>
      </c>
      <c r="AW99" s="18">
        <v>4.3584096638971248</v>
      </c>
      <c r="AX99" s="19">
        <v>0.11154992</v>
      </c>
      <c r="BF99" s="19"/>
      <c r="BG99" s="14"/>
      <c r="BI99" s="55" t="s">
        <v>86</v>
      </c>
      <c r="BJ99" s="31" t="s">
        <v>62</v>
      </c>
    </row>
    <row r="100" spans="1:62" s="20" customFormat="1" ht="12" customHeight="1" x14ac:dyDescent="0.2">
      <c r="A100" s="32" t="s">
        <v>103</v>
      </c>
      <c r="B100" s="33" t="s">
        <v>70</v>
      </c>
      <c r="C100" s="34">
        <v>90</v>
      </c>
      <c r="D100" s="34">
        <v>93</v>
      </c>
      <c r="E100" s="80">
        <v>3</v>
      </c>
      <c r="F100" s="33" t="s">
        <v>85</v>
      </c>
      <c r="G100" s="32"/>
      <c r="H100" s="33" t="s">
        <v>71</v>
      </c>
      <c r="I100" s="33" t="s">
        <v>63</v>
      </c>
      <c r="J100" s="36"/>
      <c r="K100" s="33"/>
      <c r="L100" s="33"/>
      <c r="M100" s="33" t="s">
        <v>72</v>
      </c>
      <c r="N100" s="33"/>
      <c r="O100" s="32" t="s">
        <v>86</v>
      </c>
      <c r="P100" s="32" t="s">
        <v>104</v>
      </c>
      <c r="Q100" s="23" t="s">
        <v>74</v>
      </c>
      <c r="R100" s="23" t="s">
        <v>105</v>
      </c>
      <c r="S100" s="19">
        <v>2.83</v>
      </c>
      <c r="T100" s="20">
        <v>2.61</v>
      </c>
      <c r="V100" s="20">
        <v>75</v>
      </c>
      <c r="W100" s="20">
        <v>114</v>
      </c>
      <c r="Y100" s="20">
        <v>80</v>
      </c>
      <c r="AA100" s="20">
        <v>5</v>
      </c>
      <c r="AB100" s="20">
        <v>13</v>
      </c>
      <c r="AD100" s="20">
        <v>9950</v>
      </c>
      <c r="AE100" s="20">
        <v>31883</v>
      </c>
      <c r="AF100" s="20">
        <v>327</v>
      </c>
      <c r="AG100" s="20">
        <v>0.5</v>
      </c>
      <c r="AH100" s="20">
        <v>21</v>
      </c>
      <c r="AI100" s="20">
        <v>8</v>
      </c>
      <c r="AO100" s="29">
        <v>3</v>
      </c>
      <c r="AP100" s="14">
        <v>2.7199999999999998</v>
      </c>
      <c r="AQ100" s="15">
        <v>13</v>
      </c>
      <c r="AR100" s="16">
        <v>8.0000000000000002E-3</v>
      </c>
      <c r="AS100" s="16">
        <v>1.14E-2</v>
      </c>
      <c r="AT100" s="16">
        <v>7.4999999999999997E-3</v>
      </c>
      <c r="AU100" s="17">
        <v>2.9360794300043782</v>
      </c>
      <c r="AV100" s="16">
        <v>3.11768741716575</v>
      </c>
      <c r="AW100" s="18">
        <v>119.86737439230586</v>
      </c>
      <c r="AX100" s="19">
        <v>2.9980302699999997</v>
      </c>
      <c r="AY100" s="33"/>
      <c r="BF100" s="19"/>
      <c r="BG100" s="14"/>
      <c r="BI100" s="55" t="s">
        <v>86</v>
      </c>
      <c r="BJ100" s="31" t="s">
        <v>62</v>
      </c>
    </row>
    <row r="101" spans="1:62" s="20" customFormat="1" ht="12" customHeight="1" x14ac:dyDescent="0.2">
      <c r="A101" s="32" t="s">
        <v>106</v>
      </c>
      <c r="B101" s="33" t="s">
        <v>70</v>
      </c>
      <c r="C101" s="34">
        <v>93</v>
      </c>
      <c r="D101" s="34">
        <v>97</v>
      </c>
      <c r="E101" s="80">
        <v>4</v>
      </c>
      <c r="F101" s="33" t="s">
        <v>85</v>
      </c>
      <c r="G101" s="32"/>
      <c r="H101" s="33" t="s">
        <v>71</v>
      </c>
      <c r="I101" s="33" t="s">
        <v>63</v>
      </c>
      <c r="J101" s="36"/>
      <c r="K101" s="33"/>
      <c r="L101" s="33"/>
      <c r="M101" s="33" t="s">
        <v>72</v>
      </c>
      <c r="N101" s="33"/>
      <c r="O101" s="32" t="s">
        <v>86</v>
      </c>
      <c r="P101" s="32" t="s">
        <v>104</v>
      </c>
      <c r="Q101" s="23" t="s">
        <v>74</v>
      </c>
      <c r="R101" s="23" t="s">
        <v>107</v>
      </c>
      <c r="S101" s="19">
        <v>0.61</v>
      </c>
      <c r="T101" s="20">
        <v>0.62</v>
      </c>
      <c r="V101" s="20">
        <v>149</v>
      </c>
      <c r="W101" s="20">
        <v>84</v>
      </c>
      <c r="Y101" s="20">
        <v>163</v>
      </c>
      <c r="AA101" s="20">
        <v>5</v>
      </c>
      <c r="AB101" s="20">
        <v>0.5</v>
      </c>
      <c r="AD101" s="20">
        <v>22655</v>
      </c>
      <c r="AE101" s="20">
        <v>44454</v>
      </c>
      <c r="AF101" s="20">
        <v>585</v>
      </c>
      <c r="AG101" s="20">
        <v>1</v>
      </c>
      <c r="AH101" s="20">
        <v>26</v>
      </c>
      <c r="AI101" s="20">
        <v>11</v>
      </c>
      <c r="AO101" s="29">
        <v>4</v>
      </c>
      <c r="AP101" s="14">
        <v>0.61499999999999999</v>
      </c>
      <c r="AQ101" s="15">
        <v>0.5</v>
      </c>
      <c r="AR101" s="16">
        <v>1.6299999999999999E-2</v>
      </c>
      <c r="AS101" s="16">
        <v>8.3999999999999995E-3</v>
      </c>
      <c r="AT101" s="16">
        <v>1.49E-2</v>
      </c>
      <c r="AU101" s="17">
        <v>0.67260175120138621</v>
      </c>
      <c r="AV101" s="16">
        <v>0.71420479809058957</v>
      </c>
      <c r="AW101" s="18">
        <v>27.286511358015133</v>
      </c>
      <c r="AX101" s="19">
        <v>0.67063382999999999</v>
      </c>
      <c r="BF101" s="19"/>
      <c r="BG101" s="14"/>
      <c r="BI101" s="55" t="s">
        <v>86</v>
      </c>
      <c r="BJ101" s="31" t="s">
        <v>62</v>
      </c>
    </row>
    <row r="102" spans="1:62" s="20" customFormat="1" ht="12" customHeight="1" x14ac:dyDescent="0.2">
      <c r="A102" s="23">
        <v>182618</v>
      </c>
      <c r="B102" s="20" t="s">
        <v>70</v>
      </c>
      <c r="C102" s="24">
        <v>97</v>
      </c>
      <c r="D102" s="24">
        <v>98</v>
      </c>
      <c r="E102" s="54">
        <v>1</v>
      </c>
      <c r="F102" s="20" t="s">
        <v>54</v>
      </c>
      <c r="G102" s="23"/>
      <c r="H102" s="20" t="s">
        <v>71</v>
      </c>
      <c r="I102" s="20" t="s">
        <v>63</v>
      </c>
      <c r="J102" s="26"/>
      <c r="M102" s="20" t="s">
        <v>72</v>
      </c>
      <c r="O102" s="23" t="s">
        <v>73</v>
      </c>
      <c r="P102" s="23"/>
      <c r="Q102" s="23" t="s">
        <v>74</v>
      </c>
      <c r="R102" s="23">
        <v>182618</v>
      </c>
      <c r="S102" s="19">
        <v>0.03</v>
      </c>
      <c r="V102" s="20">
        <v>166</v>
      </c>
      <c r="W102" s="20">
        <v>122</v>
      </c>
      <c r="Y102" s="20">
        <v>351</v>
      </c>
      <c r="AA102" s="20">
        <v>5</v>
      </c>
      <c r="AB102" s="20">
        <v>0.5</v>
      </c>
      <c r="AD102" s="20">
        <v>19255</v>
      </c>
      <c r="AE102" s="20">
        <v>35176</v>
      </c>
      <c r="AF102" s="20">
        <v>448</v>
      </c>
      <c r="AG102" s="20">
        <v>2</v>
      </c>
      <c r="AH102" s="20">
        <v>22</v>
      </c>
      <c r="AI102" s="20">
        <v>8</v>
      </c>
      <c r="AO102" s="29">
        <v>1</v>
      </c>
      <c r="AP102" s="14">
        <v>0.03</v>
      </c>
      <c r="AQ102" s="15">
        <v>0.5</v>
      </c>
      <c r="AR102" s="16">
        <v>3.5099999999999999E-2</v>
      </c>
      <c r="AS102" s="16">
        <v>1.2200000000000001E-2</v>
      </c>
      <c r="AT102" s="16">
        <v>1.66E-2</v>
      </c>
      <c r="AU102" s="17">
        <v>0.11069438063420162</v>
      </c>
      <c r="AV102" s="16">
        <v>0.11754126067825482</v>
      </c>
      <c r="AW102" s="18">
        <v>3.9866323274264954</v>
      </c>
      <c r="AX102" s="19">
        <v>0.1149941</v>
      </c>
      <c r="BF102" s="19"/>
      <c r="BG102" s="14"/>
      <c r="BI102" s="55" t="s">
        <v>73</v>
      </c>
      <c r="BJ102" s="31" t="s">
        <v>62</v>
      </c>
    </row>
    <row r="103" spans="1:62" s="20" customFormat="1" ht="12" customHeight="1" x14ac:dyDescent="0.2">
      <c r="A103" s="23">
        <v>182619</v>
      </c>
      <c r="B103" s="20" t="s">
        <v>70</v>
      </c>
      <c r="C103" s="24">
        <v>98</v>
      </c>
      <c r="D103" s="24">
        <v>99</v>
      </c>
      <c r="E103" s="54">
        <v>1</v>
      </c>
      <c r="F103" s="20" t="s">
        <v>54</v>
      </c>
      <c r="G103" s="23"/>
      <c r="H103" s="20" t="s">
        <v>71</v>
      </c>
      <c r="I103" s="20" t="s">
        <v>63</v>
      </c>
      <c r="J103" s="26"/>
      <c r="M103" s="20" t="s">
        <v>72</v>
      </c>
      <c r="O103" s="23" t="s">
        <v>73</v>
      </c>
      <c r="P103" s="23"/>
      <c r="Q103" s="23" t="s">
        <v>74</v>
      </c>
      <c r="R103" s="23">
        <v>182619</v>
      </c>
      <c r="S103" s="19">
        <v>0.11</v>
      </c>
      <c r="V103" s="20">
        <v>180</v>
      </c>
      <c r="W103" s="20">
        <v>271</v>
      </c>
      <c r="Y103" s="20">
        <v>218</v>
      </c>
      <c r="AA103" s="20">
        <v>5</v>
      </c>
      <c r="AB103" s="20">
        <v>1</v>
      </c>
      <c r="AD103" s="20">
        <v>20175</v>
      </c>
      <c r="AE103" s="20">
        <v>32402</v>
      </c>
      <c r="AF103" s="20">
        <v>1985</v>
      </c>
      <c r="AG103" s="20">
        <v>1</v>
      </c>
      <c r="AH103" s="20">
        <v>31</v>
      </c>
      <c r="AI103" s="20">
        <v>56</v>
      </c>
      <c r="AO103" s="29">
        <v>1</v>
      </c>
      <c r="AP103" s="14">
        <v>0.11</v>
      </c>
      <c r="AQ103" s="15">
        <v>1</v>
      </c>
      <c r="AR103" s="16">
        <v>2.18E-2</v>
      </c>
      <c r="AS103" s="16">
        <v>2.7099999999999999E-2</v>
      </c>
      <c r="AT103" s="16">
        <v>1.7999999999999999E-2</v>
      </c>
      <c r="AU103" s="17">
        <v>0.19556930356046084</v>
      </c>
      <c r="AV103" s="16">
        <v>0.2076660292849804</v>
      </c>
      <c r="AW103" s="18">
        <v>7.612812435245182</v>
      </c>
      <c r="AX103" s="19">
        <v>0.20309047999999999</v>
      </c>
      <c r="BF103" s="19"/>
      <c r="BG103" s="14"/>
      <c r="BI103" s="55" t="s">
        <v>73</v>
      </c>
      <c r="BJ103" s="31" t="s">
        <v>62</v>
      </c>
    </row>
    <row r="104" spans="1:62" s="20" customFormat="1" ht="12" customHeight="1" x14ac:dyDescent="0.2">
      <c r="A104" s="23">
        <v>182620</v>
      </c>
      <c r="B104" s="20" t="s">
        <v>70</v>
      </c>
      <c r="C104" s="24">
        <v>99</v>
      </c>
      <c r="D104" s="24">
        <v>100</v>
      </c>
      <c r="E104" s="54">
        <v>1</v>
      </c>
      <c r="F104" s="20" t="s">
        <v>54</v>
      </c>
      <c r="G104" s="23"/>
      <c r="H104" s="20" t="s">
        <v>71</v>
      </c>
      <c r="I104" s="20" t="s">
        <v>63</v>
      </c>
      <c r="J104" s="26"/>
      <c r="M104" s="20" t="s">
        <v>72</v>
      </c>
      <c r="O104" s="23" t="s">
        <v>73</v>
      </c>
      <c r="P104" s="23"/>
      <c r="Q104" s="23" t="s">
        <v>74</v>
      </c>
      <c r="R104" s="23">
        <v>182620</v>
      </c>
      <c r="S104" s="19">
        <v>17.600000000000001</v>
      </c>
      <c r="T104" s="20">
        <v>18.600000000000001</v>
      </c>
      <c r="U104" s="20">
        <v>19.399999999999999</v>
      </c>
      <c r="V104" s="20">
        <v>139</v>
      </c>
      <c r="W104" s="20">
        <v>2177</v>
      </c>
      <c r="Y104" s="20">
        <v>3183</v>
      </c>
      <c r="AA104" s="20">
        <v>52</v>
      </c>
      <c r="AB104" s="20">
        <v>26</v>
      </c>
      <c r="AD104" s="20">
        <v>11970</v>
      </c>
      <c r="AE104" s="20">
        <v>30751</v>
      </c>
      <c r="AF104" s="20">
        <v>8630</v>
      </c>
      <c r="AG104" s="20">
        <v>20</v>
      </c>
      <c r="AH104" s="20">
        <v>45</v>
      </c>
      <c r="AI104" s="20">
        <v>64</v>
      </c>
      <c r="AO104" s="29">
        <v>1</v>
      </c>
      <c r="AP104" s="14">
        <v>18.533333333333335</v>
      </c>
      <c r="AQ104" s="15">
        <v>26</v>
      </c>
      <c r="AR104" s="16">
        <v>0.31830000000000003</v>
      </c>
      <c r="AS104" s="16">
        <v>0.2177</v>
      </c>
      <c r="AT104" s="16">
        <v>1.3899999999999999E-2</v>
      </c>
      <c r="AU104" s="17">
        <v>19.343200881553184</v>
      </c>
      <c r="AV104" s="16">
        <v>20.539653450737156</v>
      </c>
      <c r="AW104" s="18">
        <v>792.4308142099801</v>
      </c>
      <c r="AX104" s="19">
        <v>19.394568670000002</v>
      </c>
      <c r="BF104" s="19"/>
      <c r="BG104" s="14"/>
      <c r="BI104" s="55" t="s">
        <v>73</v>
      </c>
      <c r="BJ104" s="31" t="s">
        <v>62</v>
      </c>
    </row>
    <row r="105" spans="1:62" s="20" customFormat="1" ht="12" customHeight="1" x14ac:dyDescent="0.2">
      <c r="A105" s="23" t="s">
        <v>108</v>
      </c>
      <c r="B105" s="20" t="s">
        <v>109</v>
      </c>
      <c r="C105" s="24">
        <v>0</v>
      </c>
      <c r="D105" s="24">
        <v>4</v>
      </c>
      <c r="E105" s="54">
        <v>4</v>
      </c>
      <c r="F105" s="20" t="s">
        <v>54</v>
      </c>
      <c r="G105" s="23"/>
      <c r="H105" s="20" t="s">
        <v>71</v>
      </c>
      <c r="I105" s="20" t="s">
        <v>63</v>
      </c>
      <c r="J105" s="26"/>
      <c r="M105" s="20" t="s">
        <v>110</v>
      </c>
      <c r="O105" s="23" t="s">
        <v>111</v>
      </c>
      <c r="P105" s="23"/>
      <c r="Q105" s="23" t="s">
        <v>112</v>
      </c>
      <c r="R105" s="23" t="s">
        <v>108</v>
      </c>
      <c r="S105" s="19">
        <v>0.04</v>
      </c>
      <c r="V105" s="20">
        <v>53</v>
      </c>
      <c r="W105" s="20">
        <v>77</v>
      </c>
      <c r="Y105" s="20">
        <v>102</v>
      </c>
      <c r="AA105" s="20">
        <v>20</v>
      </c>
      <c r="AB105" s="20">
        <v>0.5</v>
      </c>
      <c r="AD105" s="20">
        <v>121</v>
      </c>
      <c r="AE105" s="20">
        <v>42586</v>
      </c>
      <c r="AF105" s="20">
        <v>119</v>
      </c>
      <c r="AG105" s="20">
        <v>2</v>
      </c>
      <c r="AH105" s="20">
        <v>15</v>
      </c>
      <c r="AI105" s="20">
        <v>12</v>
      </c>
      <c r="AK105" s="20">
        <v>119</v>
      </c>
      <c r="AL105" s="20">
        <v>4191</v>
      </c>
      <c r="AO105" s="29">
        <v>4</v>
      </c>
      <c r="AP105" s="14">
        <v>0.04</v>
      </c>
      <c r="AQ105" s="15">
        <v>0.5</v>
      </c>
      <c r="AR105" s="16">
        <v>1.0200000000000001E-2</v>
      </c>
      <c r="AS105" s="16">
        <v>7.7000000000000002E-3</v>
      </c>
      <c r="AT105" s="16">
        <v>5.3E-3</v>
      </c>
      <c r="AU105" s="17">
        <v>7.158277163865899E-2</v>
      </c>
      <c r="AV105" s="16">
        <v>7.6010445815276745E-2</v>
      </c>
      <c r="AW105" s="18">
        <v>2.7702618835049333</v>
      </c>
      <c r="AX105" s="19">
        <v>7.5255730000000007E-2</v>
      </c>
      <c r="BF105" s="19"/>
      <c r="BG105" s="14"/>
      <c r="BI105" s="55" t="s">
        <v>73</v>
      </c>
      <c r="BJ105" s="31" t="s">
        <v>62</v>
      </c>
    </row>
    <row r="106" spans="1:62" s="20" customFormat="1" ht="12" customHeight="1" x14ac:dyDescent="0.2">
      <c r="A106" s="23" t="s">
        <v>113</v>
      </c>
      <c r="B106" s="20" t="s">
        <v>109</v>
      </c>
      <c r="C106" s="24">
        <v>4</v>
      </c>
      <c r="D106" s="24">
        <v>7</v>
      </c>
      <c r="E106" s="54">
        <v>3</v>
      </c>
      <c r="F106" s="20" t="s">
        <v>54</v>
      </c>
      <c r="G106" s="23"/>
      <c r="H106" s="20" t="s">
        <v>71</v>
      </c>
      <c r="I106" s="20" t="s">
        <v>63</v>
      </c>
      <c r="J106" s="26"/>
      <c r="M106" s="20" t="s">
        <v>110</v>
      </c>
      <c r="O106" s="23" t="s">
        <v>111</v>
      </c>
      <c r="P106" s="23"/>
      <c r="Q106" s="23" t="s">
        <v>112</v>
      </c>
      <c r="R106" s="23" t="s">
        <v>113</v>
      </c>
      <c r="S106" s="19">
        <v>0.04</v>
      </c>
      <c r="V106" s="20">
        <v>35</v>
      </c>
      <c r="W106" s="20">
        <v>32</v>
      </c>
      <c r="Y106" s="20">
        <v>74</v>
      </c>
      <c r="AA106" s="20">
        <v>92</v>
      </c>
      <c r="AB106" s="20">
        <v>0.5</v>
      </c>
      <c r="AD106" s="20">
        <v>107</v>
      </c>
      <c r="AE106" s="20">
        <v>45586</v>
      </c>
      <c r="AF106" s="20">
        <v>97</v>
      </c>
      <c r="AG106" s="20">
        <v>3</v>
      </c>
      <c r="AH106" s="20">
        <v>18</v>
      </c>
      <c r="AI106" s="20">
        <v>8</v>
      </c>
      <c r="AK106" s="20">
        <v>106</v>
      </c>
      <c r="AL106" s="20">
        <v>3612</v>
      </c>
      <c r="AO106" s="29">
        <v>3</v>
      </c>
      <c r="AP106" s="14">
        <v>0.04</v>
      </c>
      <c r="AQ106" s="15">
        <v>0.5</v>
      </c>
      <c r="AR106" s="16">
        <v>7.4000000000000003E-3</v>
      </c>
      <c r="AS106" s="16">
        <v>3.2000000000000002E-3</v>
      </c>
      <c r="AT106" s="16">
        <v>3.5000000000000001E-3</v>
      </c>
      <c r="AU106" s="17">
        <v>6.300821854634793E-2</v>
      </c>
      <c r="AV106" s="16">
        <v>6.6905523104218489E-2</v>
      </c>
      <c r="AW106" s="18">
        <v>2.4513618835049336</v>
      </c>
      <c r="AX106" s="19">
        <v>6.625491E-2</v>
      </c>
      <c r="BF106" s="19"/>
      <c r="BG106" s="14"/>
      <c r="BI106" s="55" t="s">
        <v>73</v>
      </c>
      <c r="BJ106" s="31" t="s">
        <v>62</v>
      </c>
    </row>
    <row r="107" spans="1:62" s="20" customFormat="1" ht="12" customHeight="1" x14ac:dyDescent="0.2">
      <c r="A107" s="23" t="s">
        <v>114</v>
      </c>
      <c r="B107" s="20" t="s">
        <v>109</v>
      </c>
      <c r="C107" s="24">
        <v>7</v>
      </c>
      <c r="D107" s="24">
        <v>9</v>
      </c>
      <c r="E107" s="54">
        <v>2</v>
      </c>
      <c r="F107" s="20" t="s">
        <v>54</v>
      </c>
      <c r="G107" s="23"/>
      <c r="H107" s="20" t="s">
        <v>71</v>
      </c>
      <c r="I107" s="20" t="s">
        <v>63</v>
      </c>
      <c r="J107" s="26"/>
      <c r="M107" s="20" t="s">
        <v>110</v>
      </c>
      <c r="O107" s="23" t="s">
        <v>111</v>
      </c>
      <c r="P107" s="23"/>
      <c r="Q107" s="23" t="s">
        <v>112</v>
      </c>
      <c r="R107" s="23" t="s">
        <v>114</v>
      </c>
      <c r="S107" s="19">
        <v>0.06</v>
      </c>
      <c r="V107" s="20">
        <v>20</v>
      </c>
      <c r="W107" s="20">
        <v>46</v>
      </c>
      <c r="Y107" s="20">
        <v>54</v>
      </c>
      <c r="AA107" s="20">
        <v>113</v>
      </c>
      <c r="AB107" s="20">
        <v>0.5</v>
      </c>
      <c r="AD107" s="20">
        <v>1316</v>
      </c>
      <c r="AE107" s="20">
        <v>11832</v>
      </c>
      <c r="AF107" s="20">
        <v>91</v>
      </c>
      <c r="AG107" s="20">
        <v>4</v>
      </c>
      <c r="AH107" s="20">
        <v>5</v>
      </c>
      <c r="AI107" s="20">
        <v>6</v>
      </c>
      <c r="AK107" s="20">
        <v>96</v>
      </c>
      <c r="AL107" s="20">
        <v>3583</v>
      </c>
      <c r="AO107" s="29">
        <v>2</v>
      </c>
      <c r="AP107" s="14">
        <v>0.06</v>
      </c>
      <c r="AQ107" s="15">
        <v>0.5</v>
      </c>
      <c r="AR107" s="16">
        <v>5.4000000000000003E-3</v>
      </c>
      <c r="AS107" s="16">
        <v>4.5999999999999999E-3</v>
      </c>
      <c r="AT107" s="16">
        <v>2E-3</v>
      </c>
      <c r="AU107" s="17">
        <v>7.8694910456509212E-2</v>
      </c>
      <c r="AV107" s="16">
        <v>8.3562498213775621E-2</v>
      </c>
      <c r="AW107" s="18">
        <v>3.1474209956618102</v>
      </c>
      <c r="AX107" s="19">
        <v>8.1991080000000008E-2</v>
      </c>
      <c r="BF107" s="19"/>
      <c r="BG107" s="14"/>
      <c r="BI107" s="55" t="s">
        <v>73</v>
      </c>
      <c r="BJ107" s="31" t="s">
        <v>62</v>
      </c>
    </row>
    <row r="108" spans="1:62" s="20" customFormat="1" ht="12" customHeight="1" x14ac:dyDescent="0.2">
      <c r="A108" s="23">
        <v>182621</v>
      </c>
      <c r="B108" s="20" t="s">
        <v>109</v>
      </c>
      <c r="C108" s="24">
        <v>9</v>
      </c>
      <c r="D108" s="24">
        <v>10</v>
      </c>
      <c r="E108" s="54">
        <v>1</v>
      </c>
      <c r="F108" s="20" t="s">
        <v>54</v>
      </c>
      <c r="G108" s="23"/>
      <c r="H108" s="20" t="s">
        <v>71</v>
      </c>
      <c r="I108" s="20" t="s">
        <v>63</v>
      </c>
      <c r="J108" s="26"/>
      <c r="M108" s="20" t="s">
        <v>110</v>
      </c>
      <c r="O108" s="23" t="s">
        <v>111</v>
      </c>
      <c r="P108" s="23"/>
      <c r="Q108" s="23" t="s">
        <v>112</v>
      </c>
      <c r="R108" s="23">
        <v>182621</v>
      </c>
      <c r="S108" s="19">
        <v>0.08</v>
      </c>
      <c r="V108" s="20">
        <v>27</v>
      </c>
      <c r="W108" s="20">
        <v>204</v>
      </c>
      <c r="Y108" s="20">
        <v>212</v>
      </c>
      <c r="AA108" s="20">
        <v>114</v>
      </c>
      <c r="AB108" s="20">
        <v>0.5</v>
      </c>
      <c r="AD108" s="20">
        <v>6883</v>
      </c>
      <c r="AE108" s="20">
        <v>17380</v>
      </c>
      <c r="AF108" s="20">
        <v>78</v>
      </c>
      <c r="AG108" s="20">
        <v>5</v>
      </c>
      <c r="AH108" s="20">
        <v>5</v>
      </c>
      <c r="AI108" s="20">
        <v>2.5</v>
      </c>
      <c r="AK108" s="20">
        <v>181</v>
      </c>
      <c r="AL108" s="20">
        <v>2258</v>
      </c>
      <c r="AO108" s="29">
        <v>1</v>
      </c>
      <c r="AP108" s="14">
        <v>0.08</v>
      </c>
      <c r="AQ108" s="15">
        <v>0.5</v>
      </c>
      <c r="AR108" s="16">
        <v>2.12E-2</v>
      </c>
      <c r="AS108" s="16">
        <v>2.0400000000000001E-2</v>
      </c>
      <c r="AT108" s="16">
        <v>2.7000000000000001E-3</v>
      </c>
      <c r="AU108" s="17">
        <v>0.12275377524892167</v>
      </c>
      <c r="AV108" s="16">
        <v>0.13034657597890154</v>
      </c>
      <c r="AW108" s="18">
        <v>4.8870801078186865</v>
      </c>
      <c r="AX108" s="19">
        <v>0.12841754999999999</v>
      </c>
      <c r="BF108" s="19"/>
      <c r="BG108" s="14"/>
      <c r="BI108" s="55" t="s">
        <v>73</v>
      </c>
      <c r="BJ108" s="31" t="s">
        <v>62</v>
      </c>
    </row>
    <row r="109" spans="1:62" s="20" customFormat="1" ht="12" customHeight="1" x14ac:dyDescent="0.2">
      <c r="A109" s="23">
        <v>182622</v>
      </c>
      <c r="B109" s="20" t="s">
        <v>109</v>
      </c>
      <c r="C109" s="24">
        <v>10</v>
      </c>
      <c r="D109" s="24">
        <v>11</v>
      </c>
      <c r="E109" s="54">
        <v>1</v>
      </c>
      <c r="F109" s="20" t="s">
        <v>54</v>
      </c>
      <c r="G109" s="23"/>
      <c r="H109" s="20" t="s">
        <v>71</v>
      </c>
      <c r="I109" s="20" t="s">
        <v>63</v>
      </c>
      <c r="J109" s="26"/>
      <c r="M109" s="20" t="s">
        <v>110</v>
      </c>
      <c r="O109" s="23" t="s">
        <v>111</v>
      </c>
      <c r="P109" s="23"/>
      <c r="Q109" s="23" t="s">
        <v>112</v>
      </c>
      <c r="R109" s="23">
        <v>182622</v>
      </c>
      <c r="S109" s="19">
        <v>7.0000000000000007E-2</v>
      </c>
      <c r="V109" s="20">
        <v>14</v>
      </c>
      <c r="W109" s="20">
        <v>24</v>
      </c>
      <c r="Y109" s="20">
        <v>42</v>
      </c>
      <c r="AA109" s="20">
        <v>30</v>
      </c>
      <c r="AB109" s="20">
        <v>0.5</v>
      </c>
      <c r="AD109" s="20">
        <v>10416</v>
      </c>
      <c r="AE109" s="20">
        <v>13566</v>
      </c>
      <c r="AF109" s="20">
        <v>45</v>
      </c>
      <c r="AG109" s="20">
        <v>1</v>
      </c>
      <c r="AH109" s="20">
        <v>5</v>
      </c>
      <c r="AI109" s="20">
        <v>2.5</v>
      </c>
      <c r="AK109" s="20">
        <v>140</v>
      </c>
      <c r="AL109" s="20">
        <v>3854</v>
      </c>
      <c r="AO109" s="29">
        <v>1</v>
      </c>
      <c r="AP109" s="14">
        <v>7.0000000000000007E-2</v>
      </c>
      <c r="AQ109" s="15">
        <v>0.5</v>
      </c>
      <c r="AR109" s="16">
        <v>4.1999999999999997E-3</v>
      </c>
      <c r="AS109" s="16">
        <v>2.3999999999999998E-3</v>
      </c>
      <c r="AT109" s="16">
        <v>1.4E-3</v>
      </c>
      <c r="AU109" s="17">
        <v>8.5243308424675132E-2</v>
      </c>
      <c r="AV109" s="16">
        <v>9.0515940187896257E-2</v>
      </c>
      <c r="AW109" s="18">
        <v>3.4271505517402483</v>
      </c>
      <c r="AX109" s="19">
        <v>8.8221380000000002E-2</v>
      </c>
      <c r="BF109" s="19"/>
      <c r="BG109" s="14"/>
      <c r="BI109" s="55" t="s">
        <v>73</v>
      </c>
      <c r="BJ109" s="31" t="s">
        <v>62</v>
      </c>
    </row>
    <row r="110" spans="1:62" s="20" customFormat="1" ht="12" customHeight="1" x14ac:dyDescent="0.2">
      <c r="A110" s="23">
        <v>182623</v>
      </c>
      <c r="B110" s="20" t="s">
        <v>109</v>
      </c>
      <c r="C110" s="24">
        <v>11</v>
      </c>
      <c r="D110" s="24">
        <v>12</v>
      </c>
      <c r="E110" s="54">
        <v>1</v>
      </c>
      <c r="F110" s="20" t="s">
        <v>54</v>
      </c>
      <c r="G110" s="23"/>
      <c r="H110" s="20" t="s">
        <v>71</v>
      </c>
      <c r="I110" s="20" t="s">
        <v>63</v>
      </c>
      <c r="J110" s="26"/>
      <c r="M110" s="20" t="s">
        <v>110</v>
      </c>
      <c r="O110" s="23" t="s">
        <v>111</v>
      </c>
      <c r="P110" s="23"/>
      <c r="Q110" s="23" t="s">
        <v>112</v>
      </c>
      <c r="R110" s="23">
        <v>182623</v>
      </c>
      <c r="S110" s="19">
        <v>5.0000000000000001E-3</v>
      </c>
      <c r="V110" s="20">
        <v>89</v>
      </c>
      <c r="W110" s="20">
        <v>24</v>
      </c>
      <c r="Y110" s="20">
        <v>81</v>
      </c>
      <c r="AA110" s="20">
        <v>66</v>
      </c>
      <c r="AB110" s="20">
        <v>0.5</v>
      </c>
      <c r="AD110" s="20">
        <v>28623</v>
      </c>
      <c r="AE110" s="20">
        <v>30847</v>
      </c>
      <c r="AF110" s="20">
        <v>91</v>
      </c>
      <c r="AG110" s="20">
        <v>3</v>
      </c>
      <c r="AH110" s="20">
        <v>19</v>
      </c>
      <c r="AI110" s="20">
        <v>2.5</v>
      </c>
      <c r="AK110" s="20">
        <v>315</v>
      </c>
      <c r="AL110" s="20">
        <v>5244</v>
      </c>
      <c r="AO110" s="29">
        <v>1</v>
      </c>
      <c r="AP110" s="14">
        <v>5.0000000000000001E-3</v>
      </c>
      <c r="AQ110" s="15">
        <v>0.5</v>
      </c>
      <c r="AR110" s="16">
        <v>8.0999999999999996E-3</v>
      </c>
      <c r="AS110" s="16">
        <v>2.3999999999999998E-3</v>
      </c>
      <c r="AT110" s="16">
        <v>8.8999999999999999E-3</v>
      </c>
      <c r="AU110" s="17">
        <v>3.9488024796259215E-2</v>
      </c>
      <c r="AV110" s="16">
        <v>4.1930513452029777E-2</v>
      </c>
      <c r="AW110" s="18">
        <v>1.3792084372303999</v>
      </c>
      <c r="AX110" s="19">
        <v>4.2320629999999998E-2</v>
      </c>
      <c r="BF110" s="19"/>
      <c r="BG110" s="14"/>
      <c r="BI110" s="55" t="s">
        <v>73</v>
      </c>
      <c r="BJ110" s="31" t="s">
        <v>62</v>
      </c>
    </row>
    <row r="111" spans="1:62" s="20" customFormat="1" ht="12" customHeight="1" x14ac:dyDescent="0.2">
      <c r="A111" s="23">
        <v>182624</v>
      </c>
      <c r="B111" s="20" t="s">
        <v>109</v>
      </c>
      <c r="C111" s="24">
        <v>12</v>
      </c>
      <c r="D111" s="24">
        <v>13</v>
      </c>
      <c r="E111" s="54">
        <v>1</v>
      </c>
      <c r="F111" s="20" t="s">
        <v>54</v>
      </c>
      <c r="G111" s="23"/>
      <c r="H111" s="20" t="s">
        <v>71</v>
      </c>
      <c r="I111" s="20" t="s">
        <v>63</v>
      </c>
      <c r="J111" s="26"/>
      <c r="M111" s="20" t="s">
        <v>110</v>
      </c>
      <c r="N111" s="20" t="s">
        <v>75</v>
      </c>
      <c r="O111" s="23" t="s">
        <v>111</v>
      </c>
      <c r="P111" s="23"/>
      <c r="Q111" s="23" t="s">
        <v>112</v>
      </c>
      <c r="R111" s="23">
        <v>182624</v>
      </c>
      <c r="S111" s="19">
        <v>5.0000000000000001E-3</v>
      </c>
      <c r="V111" s="20">
        <v>51</v>
      </c>
      <c r="W111" s="20">
        <v>23</v>
      </c>
      <c r="Y111" s="20">
        <v>51</v>
      </c>
      <c r="AA111" s="20">
        <v>60</v>
      </c>
      <c r="AB111" s="20">
        <v>0.5</v>
      </c>
      <c r="AD111" s="20">
        <v>58380</v>
      </c>
      <c r="AE111" s="20">
        <v>58378</v>
      </c>
      <c r="AF111" s="20">
        <v>147</v>
      </c>
      <c r="AG111" s="20">
        <v>2</v>
      </c>
      <c r="AH111" s="20">
        <v>24</v>
      </c>
      <c r="AI111" s="20">
        <v>2.5</v>
      </c>
      <c r="AK111" s="20">
        <v>139</v>
      </c>
      <c r="AL111" s="20">
        <v>6602</v>
      </c>
      <c r="AO111" s="29">
        <v>1</v>
      </c>
      <c r="AP111" s="14">
        <v>5.0000000000000001E-3</v>
      </c>
      <c r="AQ111" s="15">
        <v>0.5</v>
      </c>
      <c r="AR111" s="16">
        <v>5.1000000000000004E-3</v>
      </c>
      <c r="AS111" s="16">
        <v>2.3E-3</v>
      </c>
      <c r="AT111" s="16">
        <v>5.1000000000000004E-3</v>
      </c>
      <c r="AU111" s="17">
        <v>2.8724119591540323E-2</v>
      </c>
      <c r="AV111" s="16">
        <v>3.0500818644261248E-2</v>
      </c>
      <c r="AW111" s="18">
        <v>1.0283084372303999</v>
      </c>
      <c r="AX111" s="19">
        <v>3.1839930000000002E-2</v>
      </c>
      <c r="BF111" s="19"/>
      <c r="BG111" s="14"/>
      <c r="BI111" s="55" t="s">
        <v>73</v>
      </c>
      <c r="BJ111" s="31" t="s">
        <v>62</v>
      </c>
    </row>
    <row r="112" spans="1:62" s="57" customFormat="1" ht="12" customHeight="1" x14ac:dyDescent="0.2">
      <c r="A112" s="56">
        <v>182625</v>
      </c>
      <c r="B112" s="57" t="s">
        <v>109</v>
      </c>
      <c r="C112" s="58">
        <v>12</v>
      </c>
      <c r="D112" s="58">
        <v>13</v>
      </c>
      <c r="E112" s="59">
        <v>1</v>
      </c>
      <c r="F112" s="57" t="s">
        <v>76</v>
      </c>
      <c r="G112" s="56">
        <v>182624</v>
      </c>
      <c r="H112" s="57" t="s">
        <v>71</v>
      </c>
      <c r="I112" s="57" t="s">
        <v>63</v>
      </c>
      <c r="J112" s="60"/>
      <c r="M112" s="57" t="s">
        <v>110</v>
      </c>
      <c r="N112" s="57" t="s">
        <v>75</v>
      </c>
      <c r="O112" s="56" t="s">
        <v>111</v>
      </c>
      <c r="P112" s="56"/>
      <c r="Q112" s="56" t="s">
        <v>112</v>
      </c>
      <c r="R112" s="56">
        <v>182625</v>
      </c>
      <c r="S112" s="61">
        <v>0.06</v>
      </c>
      <c r="V112" s="57">
        <v>43</v>
      </c>
      <c r="W112" s="57">
        <v>23</v>
      </c>
      <c r="Y112" s="57">
        <v>51</v>
      </c>
      <c r="AA112" s="57">
        <v>59</v>
      </c>
      <c r="AB112" s="57">
        <v>0.5</v>
      </c>
      <c r="AD112" s="57">
        <v>57855</v>
      </c>
      <c r="AE112" s="57">
        <v>56525</v>
      </c>
      <c r="AF112" s="57">
        <v>117</v>
      </c>
      <c r="AG112" s="57">
        <v>2</v>
      </c>
      <c r="AH112" s="57">
        <v>21</v>
      </c>
      <c r="AI112" s="57">
        <v>2.5</v>
      </c>
      <c r="AK112" s="57">
        <v>137</v>
      </c>
      <c r="AL112" s="57">
        <v>6472</v>
      </c>
      <c r="AO112" s="62">
        <v>1</v>
      </c>
      <c r="AP112" s="63">
        <v>0.06</v>
      </c>
      <c r="AQ112" s="64">
        <v>0.5</v>
      </c>
      <c r="AR112" s="65">
        <v>5.1000000000000004E-3</v>
      </c>
      <c r="AS112" s="65">
        <v>2.3E-3</v>
      </c>
      <c r="AT112" s="65">
        <v>4.3E-3</v>
      </c>
      <c r="AU112" s="66">
        <v>8.2063117485623283E-2</v>
      </c>
      <c r="AV112" s="65">
        <v>8.7139042010842618E-2</v>
      </c>
      <c r="AW112" s="67">
        <v>3.2373209956618103</v>
      </c>
      <c r="AX112" s="61">
        <v>8.4810110000000008E-2</v>
      </c>
      <c r="BF112" s="61"/>
      <c r="BG112" s="63"/>
      <c r="BI112" s="55" t="s">
        <v>73</v>
      </c>
      <c r="BJ112" s="31" t="s">
        <v>62</v>
      </c>
    </row>
    <row r="113" spans="1:62" s="69" customFormat="1" ht="12" customHeight="1" x14ac:dyDescent="0.2">
      <c r="A113" s="68">
        <v>182626</v>
      </c>
      <c r="B113" s="69" t="s">
        <v>109</v>
      </c>
      <c r="C113" s="70">
        <v>12</v>
      </c>
      <c r="D113" s="70">
        <v>13</v>
      </c>
      <c r="E113" s="71">
        <v>1</v>
      </c>
      <c r="F113" s="69" t="s">
        <v>77</v>
      </c>
      <c r="G113" s="68" t="s">
        <v>97</v>
      </c>
      <c r="H113" s="69" t="s">
        <v>79</v>
      </c>
      <c r="I113" s="69" t="s">
        <v>69</v>
      </c>
      <c r="J113" s="72"/>
      <c r="M113" s="69" t="s">
        <v>110</v>
      </c>
      <c r="O113" s="68" t="s">
        <v>111</v>
      </c>
      <c r="P113" s="68"/>
      <c r="Q113" s="68" t="s">
        <v>112</v>
      </c>
      <c r="R113" s="68">
        <v>182626</v>
      </c>
      <c r="S113" s="73">
        <v>1.51</v>
      </c>
      <c r="V113" s="69">
        <v>887</v>
      </c>
      <c r="W113" s="69">
        <v>33</v>
      </c>
      <c r="Y113" s="76">
        <v>96</v>
      </c>
      <c r="AA113" s="69">
        <v>18</v>
      </c>
      <c r="AB113" s="69">
        <v>5</v>
      </c>
      <c r="AD113" s="69">
        <v>6631</v>
      </c>
      <c r="AE113" s="69">
        <v>46887</v>
      </c>
      <c r="AF113" s="69">
        <v>876</v>
      </c>
      <c r="AG113" s="69">
        <v>1</v>
      </c>
      <c r="AH113" s="69">
        <v>26</v>
      </c>
      <c r="AI113" s="69">
        <v>13</v>
      </c>
      <c r="AK113" s="69">
        <v>50679</v>
      </c>
      <c r="AL113" s="69">
        <v>17458</v>
      </c>
      <c r="AO113" s="74">
        <v>1</v>
      </c>
      <c r="AP113" s="75">
        <v>1.51</v>
      </c>
      <c r="AQ113" s="76">
        <v>5</v>
      </c>
      <c r="AR113" s="77">
        <v>9.5999999999999992E-3</v>
      </c>
      <c r="AS113" s="77">
        <v>3.3E-3</v>
      </c>
      <c r="AT113" s="77">
        <v>8.8700000000000001E-2</v>
      </c>
      <c r="AU113" s="78">
        <v>1.7768946403325967</v>
      </c>
      <c r="AV113" s="77">
        <v>1.8868025180728634</v>
      </c>
      <c r="AW113" s="79">
        <v>71.195499559755959</v>
      </c>
      <c r="AX113" s="73">
        <v>1.7864566700000002</v>
      </c>
      <c r="BF113" s="73"/>
      <c r="BG113" s="75"/>
      <c r="BI113" s="55" t="s">
        <v>73</v>
      </c>
      <c r="BJ113" s="31" t="s">
        <v>62</v>
      </c>
    </row>
    <row r="114" spans="1:62" s="20" customFormat="1" ht="12" customHeight="1" x14ac:dyDescent="0.2">
      <c r="A114" s="23">
        <v>182627</v>
      </c>
      <c r="B114" s="20" t="s">
        <v>109</v>
      </c>
      <c r="C114" s="24">
        <v>13</v>
      </c>
      <c r="D114" s="24">
        <v>14</v>
      </c>
      <c r="E114" s="54">
        <v>1</v>
      </c>
      <c r="F114" s="20" t="s">
        <v>54</v>
      </c>
      <c r="G114" s="23"/>
      <c r="H114" s="20" t="s">
        <v>71</v>
      </c>
      <c r="I114" s="20" t="s">
        <v>63</v>
      </c>
      <c r="J114" s="26"/>
      <c r="M114" s="20" t="s">
        <v>110</v>
      </c>
      <c r="O114" s="23" t="s">
        <v>111</v>
      </c>
      <c r="P114" s="23"/>
      <c r="Q114" s="23" t="s">
        <v>112</v>
      </c>
      <c r="R114" s="23">
        <v>182627</v>
      </c>
      <c r="S114" s="19">
        <v>0.06</v>
      </c>
      <c r="V114" s="20">
        <v>12</v>
      </c>
      <c r="W114" s="20">
        <v>9</v>
      </c>
      <c r="Y114" s="20">
        <v>49</v>
      </c>
      <c r="AA114" s="20">
        <v>21</v>
      </c>
      <c r="AB114" s="20">
        <v>0.5</v>
      </c>
      <c r="AD114" s="20">
        <v>2455</v>
      </c>
      <c r="AE114" s="20">
        <v>11927</v>
      </c>
      <c r="AF114" s="20">
        <v>143</v>
      </c>
      <c r="AG114" s="20">
        <v>1</v>
      </c>
      <c r="AH114" s="20">
        <v>11</v>
      </c>
      <c r="AI114" s="20">
        <v>2.5</v>
      </c>
      <c r="AK114" s="20">
        <v>178</v>
      </c>
      <c r="AL114" s="20">
        <v>7406</v>
      </c>
      <c r="AO114" s="29">
        <v>1</v>
      </c>
      <c r="AP114" s="14">
        <v>0.06</v>
      </c>
      <c r="AQ114" s="15">
        <v>0.5</v>
      </c>
      <c r="AR114" s="16">
        <v>4.8999999999999998E-3</v>
      </c>
      <c r="AS114" s="16">
        <v>8.9999999999999998E-4</v>
      </c>
      <c r="AT114" s="16">
        <v>1.1999999999999999E-3</v>
      </c>
      <c r="AU114" s="17">
        <v>7.4753815368247697E-2</v>
      </c>
      <c r="AV114" s="16">
        <v>7.9377630992213996E-2</v>
      </c>
      <c r="AW114" s="18">
        <v>2.9855209956618096</v>
      </c>
      <c r="AX114" s="19">
        <v>7.7720600000000001E-2</v>
      </c>
      <c r="BF114" s="19"/>
      <c r="BG114" s="14"/>
      <c r="BI114" s="55" t="s">
        <v>73</v>
      </c>
      <c r="BJ114" s="31" t="s">
        <v>62</v>
      </c>
    </row>
    <row r="115" spans="1:62" s="20" customFormat="1" ht="12" customHeight="1" x14ac:dyDescent="0.2">
      <c r="A115" s="23">
        <v>182628</v>
      </c>
      <c r="B115" s="20" t="s">
        <v>109</v>
      </c>
      <c r="C115" s="24">
        <v>14</v>
      </c>
      <c r="D115" s="24">
        <v>15</v>
      </c>
      <c r="E115" s="54">
        <v>1</v>
      </c>
      <c r="F115" s="20" t="s">
        <v>54</v>
      </c>
      <c r="G115" s="23"/>
      <c r="H115" s="20" t="s">
        <v>71</v>
      </c>
      <c r="I115" s="20" t="s">
        <v>63</v>
      </c>
      <c r="J115" s="26"/>
      <c r="M115" s="20" t="s">
        <v>110</v>
      </c>
      <c r="O115" s="23" t="s">
        <v>111</v>
      </c>
      <c r="P115" s="23"/>
      <c r="Q115" s="23" t="s">
        <v>112</v>
      </c>
      <c r="R115" s="23">
        <v>182628</v>
      </c>
      <c r="S115" s="19">
        <v>5.0000000000000001E-3</v>
      </c>
      <c r="V115" s="20">
        <v>10</v>
      </c>
      <c r="W115" s="20">
        <v>13</v>
      </c>
      <c r="Y115" s="20">
        <v>55</v>
      </c>
      <c r="AA115" s="20">
        <v>56</v>
      </c>
      <c r="AB115" s="20">
        <v>0.5</v>
      </c>
      <c r="AD115" s="20">
        <v>3930</v>
      </c>
      <c r="AE115" s="20">
        <v>14659</v>
      </c>
      <c r="AF115" s="20">
        <v>186</v>
      </c>
      <c r="AG115" s="20">
        <v>2</v>
      </c>
      <c r="AH115" s="20">
        <v>14</v>
      </c>
      <c r="AI115" s="20">
        <v>2.5</v>
      </c>
      <c r="AK115" s="20">
        <v>603</v>
      </c>
      <c r="AL115" s="20">
        <v>9079</v>
      </c>
      <c r="AO115" s="29">
        <v>1</v>
      </c>
      <c r="AP115" s="14">
        <v>5.0000000000000001E-3</v>
      </c>
      <c r="AQ115" s="15">
        <v>0.5</v>
      </c>
      <c r="AR115" s="16">
        <v>5.4999999999999997E-3</v>
      </c>
      <c r="AS115" s="16">
        <v>1.2999999999999999E-3</v>
      </c>
      <c r="AT115" s="16">
        <v>1E-3</v>
      </c>
      <c r="AU115" s="17">
        <v>2.0099205503047234E-2</v>
      </c>
      <c r="AV115" s="16">
        <v>2.13424199125926E-2</v>
      </c>
      <c r="AW115" s="18">
        <v>0.73650843723040005</v>
      </c>
      <c r="AX115" s="19">
        <v>2.3636239999999999E-2</v>
      </c>
      <c r="BF115" s="19"/>
      <c r="BG115" s="14"/>
      <c r="BI115" s="55" t="s">
        <v>73</v>
      </c>
      <c r="BJ115" s="31" t="s">
        <v>62</v>
      </c>
    </row>
    <row r="116" spans="1:62" s="20" customFormat="1" ht="12" customHeight="1" x14ac:dyDescent="0.2">
      <c r="A116" s="23">
        <v>182629</v>
      </c>
      <c r="B116" s="20" t="s">
        <v>109</v>
      </c>
      <c r="C116" s="24">
        <v>15</v>
      </c>
      <c r="D116" s="24">
        <v>16</v>
      </c>
      <c r="E116" s="54">
        <v>1</v>
      </c>
      <c r="F116" s="20" t="s">
        <v>54</v>
      </c>
      <c r="G116" s="23"/>
      <c r="H116" s="20" t="s">
        <v>71</v>
      </c>
      <c r="I116" s="20" t="s">
        <v>63</v>
      </c>
      <c r="J116" s="26"/>
      <c r="M116" s="20" t="s">
        <v>110</v>
      </c>
      <c r="O116" s="23" t="s">
        <v>111</v>
      </c>
      <c r="P116" s="23"/>
      <c r="Q116" s="23" t="s">
        <v>112</v>
      </c>
      <c r="R116" s="23">
        <v>182629</v>
      </c>
      <c r="S116" s="19">
        <v>0.06</v>
      </c>
      <c r="V116" s="20">
        <v>17</v>
      </c>
      <c r="W116" s="20">
        <v>27</v>
      </c>
      <c r="Y116" s="20">
        <v>87</v>
      </c>
      <c r="AA116" s="20">
        <v>36</v>
      </c>
      <c r="AB116" s="20">
        <v>0.5</v>
      </c>
      <c r="AD116" s="20">
        <v>23599</v>
      </c>
      <c r="AE116" s="20">
        <v>36262</v>
      </c>
      <c r="AF116" s="20">
        <v>234</v>
      </c>
      <c r="AG116" s="20">
        <v>1</v>
      </c>
      <c r="AH116" s="20">
        <v>24</v>
      </c>
      <c r="AI116" s="20">
        <v>2.5</v>
      </c>
      <c r="AK116" s="20">
        <v>383</v>
      </c>
      <c r="AL116" s="20">
        <v>13433</v>
      </c>
      <c r="AO116" s="29">
        <v>1</v>
      </c>
      <c r="AP116" s="14">
        <v>0.06</v>
      </c>
      <c r="AQ116" s="15">
        <v>0.5</v>
      </c>
      <c r="AR116" s="16">
        <v>8.6999999999999994E-3</v>
      </c>
      <c r="AS116" s="16">
        <v>2.7000000000000001E-3</v>
      </c>
      <c r="AT116" s="16">
        <v>1.6999999999999999E-3</v>
      </c>
      <c r="AU116" s="17">
        <v>8.0250748709296077E-2</v>
      </c>
      <c r="AV116" s="16">
        <v>8.5214571142828321E-2</v>
      </c>
      <c r="AW116" s="18">
        <v>3.1785209956618101</v>
      </c>
      <c r="AX116" s="19">
        <v>8.3571290000000006E-2</v>
      </c>
      <c r="BF116" s="19"/>
      <c r="BG116" s="14"/>
      <c r="BI116" s="55" t="s">
        <v>73</v>
      </c>
      <c r="BJ116" s="31" t="s">
        <v>62</v>
      </c>
    </row>
    <row r="117" spans="1:62" s="20" customFormat="1" ht="12" customHeight="1" x14ac:dyDescent="0.2">
      <c r="A117" s="23">
        <v>182630</v>
      </c>
      <c r="B117" s="20" t="s">
        <v>109</v>
      </c>
      <c r="C117" s="24">
        <v>16</v>
      </c>
      <c r="D117" s="24">
        <v>17</v>
      </c>
      <c r="E117" s="54">
        <v>1</v>
      </c>
      <c r="F117" s="20" t="s">
        <v>54</v>
      </c>
      <c r="G117" s="23"/>
      <c r="H117" s="20" t="s">
        <v>71</v>
      </c>
      <c r="I117" s="20" t="s">
        <v>63</v>
      </c>
      <c r="J117" s="26"/>
      <c r="M117" s="20" t="s">
        <v>110</v>
      </c>
      <c r="O117" s="23" t="s">
        <v>111</v>
      </c>
      <c r="P117" s="23"/>
      <c r="Q117" s="23" t="s">
        <v>112</v>
      </c>
      <c r="R117" s="23">
        <v>182630</v>
      </c>
      <c r="S117" s="19">
        <v>5.0000000000000001E-3</v>
      </c>
      <c r="V117" s="20">
        <v>37</v>
      </c>
      <c r="W117" s="20">
        <v>51</v>
      </c>
      <c r="Y117" s="20">
        <v>84</v>
      </c>
      <c r="AA117" s="20">
        <v>17</v>
      </c>
      <c r="AB117" s="20">
        <v>0.5</v>
      </c>
      <c r="AD117" s="20">
        <v>262</v>
      </c>
      <c r="AE117" s="20">
        <v>14003</v>
      </c>
      <c r="AF117" s="20">
        <v>222</v>
      </c>
      <c r="AG117" s="20">
        <v>1</v>
      </c>
      <c r="AH117" s="20">
        <v>16</v>
      </c>
      <c r="AI117" s="20">
        <v>2.5</v>
      </c>
      <c r="AK117" s="20">
        <v>1272</v>
      </c>
      <c r="AL117" s="20">
        <v>14182</v>
      </c>
      <c r="AO117" s="29">
        <v>1</v>
      </c>
      <c r="AP117" s="14">
        <v>5.0000000000000001E-3</v>
      </c>
      <c r="AQ117" s="15">
        <v>0.5</v>
      </c>
      <c r="AR117" s="16">
        <v>8.3999999999999995E-3</v>
      </c>
      <c r="AS117" s="16">
        <v>5.1000000000000004E-3</v>
      </c>
      <c r="AT117" s="16">
        <v>3.7000000000000002E-3</v>
      </c>
      <c r="AU117" s="17">
        <v>3.0294276313149772E-2</v>
      </c>
      <c r="AV117" s="16">
        <v>3.2168095695390857E-2</v>
      </c>
      <c r="AW117" s="18">
        <v>1.1021084372304</v>
      </c>
      <c r="AX117" s="19">
        <v>3.4076910000000002E-2</v>
      </c>
      <c r="BF117" s="19"/>
      <c r="BG117" s="14"/>
      <c r="BI117" s="55" t="s">
        <v>73</v>
      </c>
      <c r="BJ117" s="31" t="s">
        <v>62</v>
      </c>
    </row>
    <row r="118" spans="1:62" s="20" customFormat="1" ht="12" customHeight="1" x14ac:dyDescent="0.2">
      <c r="A118" s="23">
        <v>182631</v>
      </c>
      <c r="B118" s="20" t="s">
        <v>109</v>
      </c>
      <c r="C118" s="24">
        <v>17</v>
      </c>
      <c r="D118" s="24">
        <v>18</v>
      </c>
      <c r="E118" s="54">
        <v>1</v>
      </c>
      <c r="F118" s="20" t="s">
        <v>54</v>
      </c>
      <c r="G118" s="23"/>
      <c r="H118" s="20" t="s">
        <v>71</v>
      </c>
      <c r="I118" s="20" t="s">
        <v>63</v>
      </c>
      <c r="J118" s="26"/>
      <c r="M118" s="20" t="s">
        <v>110</v>
      </c>
      <c r="O118" s="23" t="s">
        <v>111</v>
      </c>
      <c r="P118" s="23"/>
      <c r="Q118" s="23" t="s">
        <v>112</v>
      </c>
      <c r="R118" s="23">
        <v>182631</v>
      </c>
      <c r="S118" s="19">
        <v>5.0000000000000001E-3</v>
      </c>
      <c r="V118" s="20">
        <v>63</v>
      </c>
      <c r="W118" s="20">
        <v>206</v>
      </c>
      <c r="Y118" s="20">
        <v>776</v>
      </c>
      <c r="AA118" s="20">
        <v>89</v>
      </c>
      <c r="AB118" s="20">
        <v>0.5</v>
      </c>
      <c r="AD118" s="20">
        <v>6458</v>
      </c>
      <c r="AE118" s="20">
        <v>24828</v>
      </c>
      <c r="AF118" s="20">
        <v>376</v>
      </c>
      <c r="AG118" s="20">
        <v>6</v>
      </c>
      <c r="AH118" s="20">
        <v>24</v>
      </c>
      <c r="AI118" s="20">
        <v>2.5</v>
      </c>
      <c r="AK118" s="20">
        <v>3075</v>
      </c>
      <c r="AL118" s="20">
        <v>17808</v>
      </c>
      <c r="AO118" s="29">
        <v>1</v>
      </c>
      <c r="AP118" s="14">
        <v>5.0000000000000001E-3</v>
      </c>
      <c r="AQ118" s="15">
        <v>0.5</v>
      </c>
      <c r="AR118" s="16">
        <v>7.7600000000000002E-2</v>
      </c>
      <c r="AS118" s="16">
        <v>2.06E-2</v>
      </c>
      <c r="AT118" s="16">
        <v>6.3E-3</v>
      </c>
      <c r="AU118" s="17">
        <v>0.10844073156006453</v>
      </c>
      <c r="AV118" s="16">
        <v>0.11514821460145508</v>
      </c>
      <c r="AW118" s="18">
        <v>3.7424084372304001</v>
      </c>
      <c r="AX118" s="19">
        <v>0.11760485000000001</v>
      </c>
      <c r="BF118" s="19"/>
      <c r="BG118" s="14"/>
      <c r="BI118" s="55" t="s">
        <v>73</v>
      </c>
      <c r="BJ118" s="31" t="s">
        <v>62</v>
      </c>
    </row>
    <row r="119" spans="1:62" s="20" customFormat="1" ht="12" customHeight="1" x14ac:dyDescent="0.2">
      <c r="A119" s="23">
        <v>182632</v>
      </c>
      <c r="B119" s="20" t="s">
        <v>109</v>
      </c>
      <c r="C119" s="24">
        <v>18</v>
      </c>
      <c r="D119" s="24">
        <v>19</v>
      </c>
      <c r="E119" s="54">
        <v>1</v>
      </c>
      <c r="F119" s="20" t="s">
        <v>54</v>
      </c>
      <c r="G119" s="23"/>
      <c r="H119" s="20" t="s">
        <v>71</v>
      </c>
      <c r="I119" s="20" t="s">
        <v>63</v>
      </c>
      <c r="J119" s="26"/>
      <c r="M119" s="20" t="s">
        <v>110</v>
      </c>
      <c r="O119" s="23" t="s">
        <v>111</v>
      </c>
      <c r="P119" s="23"/>
      <c r="Q119" s="23" t="s">
        <v>112</v>
      </c>
      <c r="R119" s="23">
        <v>182632</v>
      </c>
      <c r="S119" s="19">
        <v>5.0000000000000001E-3</v>
      </c>
      <c r="V119" s="20">
        <v>59</v>
      </c>
      <c r="W119" s="20">
        <v>168</v>
      </c>
      <c r="Y119" s="20">
        <v>700</v>
      </c>
      <c r="AA119" s="20">
        <v>85</v>
      </c>
      <c r="AB119" s="20">
        <v>0.5</v>
      </c>
      <c r="AD119" s="20">
        <v>8201</v>
      </c>
      <c r="AE119" s="20">
        <v>26016</v>
      </c>
      <c r="AF119" s="20">
        <v>412</v>
      </c>
      <c r="AG119" s="20">
        <v>5</v>
      </c>
      <c r="AH119" s="20">
        <v>24</v>
      </c>
      <c r="AI119" s="20">
        <v>2.5</v>
      </c>
      <c r="AK119" s="20">
        <v>2860</v>
      </c>
      <c r="AL119" s="20">
        <v>18704</v>
      </c>
      <c r="AO119" s="29">
        <v>1</v>
      </c>
      <c r="AP119" s="14">
        <v>5.0000000000000001E-3</v>
      </c>
      <c r="AQ119" s="15">
        <v>0.5</v>
      </c>
      <c r="AR119" s="16">
        <v>7.0000000000000007E-2</v>
      </c>
      <c r="AS119" s="16">
        <v>1.6799999999999999E-2</v>
      </c>
      <c r="AT119" s="16">
        <v>5.8999999999999999E-3</v>
      </c>
      <c r="AU119" s="17">
        <v>9.8594820867428573E-2</v>
      </c>
      <c r="AV119" s="16">
        <v>0.10469329585393226</v>
      </c>
      <c r="AW119" s="18">
        <v>3.3922084372304004</v>
      </c>
      <c r="AX119" s="19">
        <v>0.10695585000000001</v>
      </c>
      <c r="BF119" s="19"/>
      <c r="BG119" s="14"/>
      <c r="BI119" s="55" t="s">
        <v>73</v>
      </c>
      <c r="BJ119" s="31" t="s">
        <v>62</v>
      </c>
    </row>
    <row r="120" spans="1:62" s="20" customFormat="1" ht="12" customHeight="1" x14ac:dyDescent="0.2">
      <c r="A120" s="23">
        <v>182633</v>
      </c>
      <c r="B120" s="20" t="s">
        <v>109</v>
      </c>
      <c r="C120" s="24">
        <v>19</v>
      </c>
      <c r="D120" s="24">
        <v>20</v>
      </c>
      <c r="E120" s="54">
        <v>1</v>
      </c>
      <c r="F120" s="20" t="s">
        <v>54</v>
      </c>
      <c r="G120" s="23"/>
      <c r="H120" s="20" t="s">
        <v>71</v>
      </c>
      <c r="I120" s="20" t="s">
        <v>63</v>
      </c>
      <c r="J120" s="26"/>
      <c r="M120" s="20" t="s">
        <v>110</v>
      </c>
      <c r="O120" s="23" t="s">
        <v>111</v>
      </c>
      <c r="P120" s="23"/>
      <c r="Q120" s="23" t="s">
        <v>112</v>
      </c>
      <c r="R120" s="23">
        <v>182633</v>
      </c>
      <c r="S120" s="19">
        <v>5.0000000000000001E-3</v>
      </c>
      <c r="V120" s="20">
        <v>13</v>
      </c>
      <c r="W120" s="20">
        <v>45</v>
      </c>
      <c r="Y120" s="20">
        <v>283</v>
      </c>
      <c r="AA120" s="20">
        <v>141</v>
      </c>
      <c r="AB120" s="20">
        <v>0.5</v>
      </c>
      <c r="AD120" s="20">
        <v>1223</v>
      </c>
      <c r="AE120" s="20">
        <v>20021</v>
      </c>
      <c r="AF120" s="20">
        <v>362</v>
      </c>
      <c r="AG120" s="20">
        <v>5</v>
      </c>
      <c r="AH120" s="20">
        <v>35</v>
      </c>
      <c r="AI120" s="20">
        <v>5</v>
      </c>
      <c r="AK120" s="20">
        <v>2395</v>
      </c>
      <c r="AL120" s="20">
        <v>16926</v>
      </c>
      <c r="AO120" s="29">
        <v>1</v>
      </c>
      <c r="AP120" s="14">
        <v>5.0000000000000001E-3</v>
      </c>
      <c r="AQ120" s="15">
        <v>0.5</v>
      </c>
      <c r="AR120" s="16">
        <v>2.8299999999999999E-2</v>
      </c>
      <c r="AS120" s="16">
        <v>4.4999999999999997E-3</v>
      </c>
      <c r="AT120" s="16">
        <v>1.2999999999999999E-3</v>
      </c>
      <c r="AU120" s="17">
        <v>4.3758691022743088E-2</v>
      </c>
      <c r="AV120" s="16">
        <v>4.6465337074701199E-2</v>
      </c>
      <c r="AW120" s="18">
        <v>1.5209084372304</v>
      </c>
      <c r="AX120" s="19">
        <v>4.8931870000000002E-2</v>
      </c>
      <c r="BF120" s="19"/>
      <c r="BG120" s="14"/>
      <c r="BI120" s="55" t="s">
        <v>73</v>
      </c>
      <c r="BJ120" s="31" t="s">
        <v>62</v>
      </c>
    </row>
    <row r="121" spans="1:62" s="20" customFormat="1" ht="12" customHeight="1" x14ac:dyDescent="0.2">
      <c r="A121" s="23">
        <v>182634</v>
      </c>
      <c r="B121" s="20" t="s">
        <v>109</v>
      </c>
      <c r="C121" s="24">
        <v>20</v>
      </c>
      <c r="D121" s="24">
        <v>21</v>
      </c>
      <c r="E121" s="54">
        <v>1</v>
      </c>
      <c r="F121" s="20" t="s">
        <v>54</v>
      </c>
      <c r="G121" s="23"/>
      <c r="H121" s="20" t="s">
        <v>71</v>
      </c>
      <c r="I121" s="20" t="s">
        <v>63</v>
      </c>
      <c r="J121" s="26"/>
      <c r="M121" s="20" t="s">
        <v>110</v>
      </c>
      <c r="O121" s="23" t="s">
        <v>111</v>
      </c>
      <c r="P121" s="23"/>
      <c r="Q121" s="23" t="s">
        <v>112</v>
      </c>
      <c r="R121" s="23">
        <v>182634</v>
      </c>
      <c r="S121" s="19">
        <v>0.15</v>
      </c>
      <c r="T121" s="20">
        <v>0.11</v>
      </c>
      <c r="V121" s="20">
        <v>23</v>
      </c>
      <c r="W121" s="20">
        <v>104</v>
      </c>
      <c r="Y121" s="20">
        <v>294</v>
      </c>
      <c r="AA121" s="20">
        <v>199</v>
      </c>
      <c r="AB121" s="20">
        <v>0.5</v>
      </c>
      <c r="AD121" s="20">
        <v>5450</v>
      </c>
      <c r="AE121" s="20">
        <v>35616</v>
      </c>
      <c r="AF121" s="20">
        <v>824</v>
      </c>
      <c r="AG121" s="20">
        <v>6</v>
      </c>
      <c r="AH121" s="20">
        <v>77</v>
      </c>
      <c r="AI121" s="20">
        <v>8</v>
      </c>
      <c r="AK121" s="20">
        <v>5493</v>
      </c>
      <c r="AL121" s="20">
        <v>34895</v>
      </c>
      <c r="AO121" s="29">
        <v>1</v>
      </c>
      <c r="AP121" s="14">
        <v>0.13</v>
      </c>
      <c r="AQ121" s="15">
        <v>0.5</v>
      </c>
      <c r="AR121" s="16">
        <v>2.9399999999999999E-2</v>
      </c>
      <c r="AS121" s="16">
        <v>1.04E-2</v>
      </c>
      <c r="AT121" s="16">
        <v>2.3E-3</v>
      </c>
      <c r="AU121" s="17">
        <v>0.17475583760855526</v>
      </c>
      <c r="AV121" s="16">
        <v>0.18556516912338489</v>
      </c>
      <c r="AW121" s="18">
        <v>6.9135278882108757</v>
      </c>
      <c r="AX121" s="19">
        <v>0.17944339000000001</v>
      </c>
      <c r="BF121" s="19"/>
      <c r="BG121" s="14"/>
      <c r="BI121" s="55" t="s">
        <v>73</v>
      </c>
      <c r="BJ121" s="31" t="s">
        <v>62</v>
      </c>
    </row>
    <row r="122" spans="1:62" s="20" customFormat="1" ht="12" customHeight="1" x14ac:dyDescent="0.2">
      <c r="A122" s="23">
        <v>182635</v>
      </c>
      <c r="B122" s="20" t="s">
        <v>109</v>
      </c>
      <c r="C122" s="24">
        <v>21</v>
      </c>
      <c r="D122" s="24">
        <v>22</v>
      </c>
      <c r="E122" s="54">
        <v>1</v>
      </c>
      <c r="F122" s="20" t="s">
        <v>54</v>
      </c>
      <c r="G122" s="23"/>
      <c r="H122" s="20" t="s">
        <v>71</v>
      </c>
      <c r="I122" s="20" t="s">
        <v>63</v>
      </c>
      <c r="J122" s="26"/>
      <c r="M122" s="20" t="s">
        <v>110</v>
      </c>
      <c r="O122" s="23" t="s">
        <v>111</v>
      </c>
      <c r="P122" s="23"/>
      <c r="Q122" s="23" t="s">
        <v>112</v>
      </c>
      <c r="R122" s="23">
        <v>182635</v>
      </c>
      <c r="S122" s="19">
        <v>0.08</v>
      </c>
      <c r="V122" s="20">
        <v>11</v>
      </c>
      <c r="W122" s="20">
        <v>377</v>
      </c>
      <c r="Y122" s="20">
        <v>993</v>
      </c>
      <c r="AA122" s="20">
        <v>177</v>
      </c>
      <c r="AB122" s="20">
        <v>7</v>
      </c>
      <c r="AD122" s="20">
        <v>540</v>
      </c>
      <c r="AE122" s="20">
        <v>18345</v>
      </c>
      <c r="AF122" s="20">
        <v>396</v>
      </c>
      <c r="AG122" s="20">
        <v>9</v>
      </c>
      <c r="AH122" s="20">
        <v>79</v>
      </c>
      <c r="AI122" s="20">
        <v>7</v>
      </c>
      <c r="AK122" s="20">
        <v>2836</v>
      </c>
      <c r="AL122" s="20">
        <v>22036</v>
      </c>
      <c r="AO122" s="29">
        <v>1</v>
      </c>
      <c r="AP122" s="14">
        <v>0.08</v>
      </c>
      <c r="AQ122" s="15">
        <v>7</v>
      </c>
      <c r="AR122" s="16">
        <v>9.9299999999999999E-2</v>
      </c>
      <c r="AS122" s="16">
        <v>3.7699999999999997E-2</v>
      </c>
      <c r="AT122" s="16">
        <v>1.1000000000000001E-3</v>
      </c>
      <c r="AU122" s="17">
        <v>0.2951412938300772</v>
      </c>
      <c r="AV122" s="16">
        <v>0.31339693628747606</v>
      </c>
      <c r="AW122" s="18">
        <v>11.001947677304036</v>
      </c>
      <c r="AX122" s="19">
        <v>0.34956754999999995</v>
      </c>
      <c r="BF122" s="19"/>
      <c r="BG122" s="14"/>
      <c r="BI122" s="55" t="s">
        <v>73</v>
      </c>
      <c r="BJ122" s="31" t="s">
        <v>62</v>
      </c>
    </row>
    <row r="123" spans="1:62" s="20" customFormat="1" ht="12" customHeight="1" x14ac:dyDescent="0.2">
      <c r="A123" s="23">
        <v>182636</v>
      </c>
      <c r="B123" s="20" t="s">
        <v>109</v>
      </c>
      <c r="C123" s="24">
        <v>22</v>
      </c>
      <c r="D123" s="24">
        <v>23</v>
      </c>
      <c r="E123" s="54">
        <v>1</v>
      </c>
      <c r="F123" s="20" t="s">
        <v>54</v>
      </c>
      <c r="G123" s="23"/>
      <c r="H123" s="20" t="s">
        <v>71</v>
      </c>
      <c r="I123" s="20" t="s">
        <v>63</v>
      </c>
      <c r="J123" s="26"/>
      <c r="M123" s="20" t="s">
        <v>110</v>
      </c>
      <c r="O123" s="23" t="s">
        <v>111</v>
      </c>
      <c r="P123" s="23"/>
      <c r="Q123" s="23" t="s">
        <v>112</v>
      </c>
      <c r="R123" s="23">
        <v>182636</v>
      </c>
      <c r="S123" s="19">
        <v>0.03</v>
      </c>
      <c r="V123" s="20">
        <v>9</v>
      </c>
      <c r="W123" s="20">
        <v>180</v>
      </c>
      <c r="Y123" s="20">
        <v>778</v>
      </c>
      <c r="AA123" s="20">
        <v>67</v>
      </c>
      <c r="AB123" s="20">
        <v>4</v>
      </c>
      <c r="AD123" s="20">
        <v>628</v>
      </c>
      <c r="AE123" s="20">
        <v>12331</v>
      </c>
      <c r="AF123" s="20">
        <v>200</v>
      </c>
      <c r="AG123" s="20">
        <v>6</v>
      </c>
      <c r="AH123" s="20">
        <v>44</v>
      </c>
      <c r="AI123" s="20">
        <v>2.5</v>
      </c>
      <c r="AK123" s="20">
        <v>1068</v>
      </c>
      <c r="AL123" s="20">
        <v>14889</v>
      </c>
      <c r="AO123" s="29">
        <v>1</v>
      </c>
      <c r="AP123" s="14">
        <v>0.03</v>
      </c>
      <c r="AQ123" s="15">
        <v>4</v>
      </c>
      <c r="AR123" s="16">
        <v>7.7799999999999994E-2</v>
      </c>
      <c r="AS123" s="16">
        <v>1.7999999999999999E-2</v>
      </c>
      <c r="AT123" s="16">
        <v>8.9999999999999998E-4</v>
      </c>
      <c r="AU123" s="17">
        <v>0.17159960353479034</v>
      </c>
      <c r="AV123" s="16">
        <v>0.18221370963736136</v>
      </c>
      <c r="AW123" s="18">
        <v>6.2017379417647618</v>
      </c>
      <c r="AX123" s="19">
        <v>0.20364501000000002</v>
      </c>
      <c r="BF123" s="19"/>
      <c r="BG123" s="14"/>
      <c r="BI123" s="55" t="s">
        <v>73</v>
      </c>
      <c r="BJ123" s="31" t="s">
        <v>62</v>
      </c>
    </row>
    <row r="124" spans="1:62" s="20" customFormat="1" ht="12" customHeight="1" x14ac:dyDescent="0.2">
      <c r="A124" s="23">
        <v>182637</v>
      </c>
      <c r="B124" s="20" t="s">
        <v>109</v>
      </c>
      <c r="C124" s="24">
        <v>23</v>
      </c>
      <c r="D124" s="24">
        <v>24</v>
      </c>
      <c r="E124" s="54">
        <v>1</v>
      </c>
      <c r="F124" s="20" t="s">
        <v>54</v>
      </c>
      <c r="G124" s="23"/>
      <c r="H124" s="20" t="s">
        <v>71</v>
      </c>
      <c r="I124" s="20" t="s">
        <v>63</v>
      </c>
      <c r="J124" s="26"/>
      <c r="M124" s="20" t="s">
        <v>110</v>
      </c>
      <c r="O124" s="23" t="s">
        <v>111</v>
      </c>
      <c r="P124" s="23"/>
      <c r="Q124" s="23" t="s">
        <v>112</v>
      </c>
      <c r="R124" s="23">
        <v>182637</v>
      </c>
      <c r="S124" s="19">
        <v>0.06</v>
      </c>
      <c r="V124" s="20">
        <v>28</v>
      </c>
      <c r="W124" s="20">
        <v>159</v>
      </c>
      <c r="Y124" s="20">
        <v>659</v>
      </c>
      <c r="AA124" s="20">
        <v>301</v>
      </c>
      <c r="AB124" s="20">
        <v>3</v>
      </c>
      <c r="AD124" s="20">
        <v>1686</v>
      </c>
      <c r="AE124" s="20">
        <v>27042</v>
      </c>
      <c r="AF124" s="20">
        <v>429</v>
      </c>
      <c r="AG124" s="20">
        <v>12</v>
      </c>
      <c r="AH124" s="20">
        <v>56</v>
      </c>
      <c r="AI124" s="20">
        <v>9</v>
      </c>
      <c r="AK124" s="20">
        <v>3740</v>
      </c>
      <c r="AL124" s="20">
        <v>27965</v>
      </c>
      <c r="AO124" s="29">
        <v>1</v>
      </c>
      <c r="AP124" s="14">
        <v>0.06</v>
      </c>
      <c r="AQ124" s="15">
        <v>3</v>
      </c>
      <c r="AR124" s="16">
        <v>6.59E-2</v>
      </c>
      <c r="AS124" s="16">
        <v>1.5900000000000001E-2</v>
      </c>
      <c r="AT124" s="16">
        <v>2.8E-3</v>
      </c>
      <c r="AU124" s="17">
        <v>0.17889549254799655</v>
      </c>
      <c r="AV124" s="16">
        <v>0.18996087789890834</v>
      </c>
      <c r="AW124" s="18">
        <v>6.6255392916177138</v>
      </c>
      <c r="AX124" s="19">
        <v>0.20304723999999996</v>
      </c>
      <c r="BF124" s="19"/>
      <c r="BG124" s="14"/>
      <c r="BI124" s="55" t="s">
        <v>73</v>
      </c>
      <c r="BJ124" s="31" t="s">
        <v>62</v>
      </c>
    </row>
    <row r="125" spans="1:62" s="20" customFormat="1" ht="12" customHeight="1" x14ac:dyDescent="0.2">
      <c r="A125" s="23">
        <v>182638</v>
      </c>
      <c r="B125" s="20" t="s">
        <v>109</v>
      </c>
      <c r="C125" s="24">
        <v>24</v>
      </c>
      <c r="D125" s="24">
        <v>25</v>
      </c>
      <c r="E125" s="54">
        <v>1</v>
      </c>
      <c r="F125" s="20" t="s">
        <v>54</v>
      </c>
      <c r="G125" s="23"/>
      <c r="H125" s="20" t="s">
        <v>71</v>
      </c>
      <c r="I125" s="20" t="s">
        <v>63</v>
      </c>
      <c r="J125" s="26"/>
      <c r="M125" s="20" t="s">
        <v>110</v>
      </c>
      <c r="O125" s="23" t="s">
        <v>111</v>
      </c>
      <c r="P125" s="23"/>
      <c r="Q125" s="23" t="s">
        <v>112</v>
      </c>
      <c r="R125" s="23">
        <v>182638</v>
      </c>
      <c r="S125" s="19">
        <v>0.12</v>
      </c>
      <c r="V125" s="20">
        <v>86</v>
      </c>
      <c r="W125" s="20">
        <v>128</v>
      </c>
      <c r="Y125" s="20">
        <v>154</v>
      </c>
      <c r="AA125" s="20">
        <v>238</v>
      </c>
      <c r="AB125" s="20">
        <v>0.5</v>
      </c>
      <c r="AD125" s="20">
        <v>9650</v>
      </c>
      <c r="AE125" s="20">
        <v>49970</v>
      </c>
      <c r="AF125" s="20">
        <v>688</v>
      </c>
      <c r="AG125" s="20">
        <v>7</v>
      </c>
      <c r="AH125" s="20">
        <v>65</v>
      </c>
      <c r="AI125" s="20">
        <v>8</v>
      </c>
      <c r="AK125" s="20">
        <v>6631</v>
      </c>
      <c r="AL125" s="20">
        <v>51583</v>
      </c>
      <c r="AO125" s="29">
        <v>1</v>
      </c>
      <c r="AP125" s="14">
        <v>0.12</v>
      </c>
      <c r="AQ125" s="15">
        <v>0.5</v>
      </c>
      <c r="AR125" s="16">
        <v>1.54E-2</v>
      </c>
      <c r="AS125" s="16">
        <v>1.2800000000000001E-2</v>
      </c>
      <c r="AT125" s="16">
        <v>8.6E-3</v>
      </c>
      <c r="AU125" s="17">
        <v>0.16582528837479493</v>
      </c>
      <c r="AV125" s="16">
        <v>0.17608223051826946</v>
      </c>
      <c r="AW125" s="18">
        <v>6.570398332132438</v>
      </c>
      <c r="AX125" s="19">
        <v>0.16926398000000001</v>
      </c>
      <c r="BF125" s="19"/>
      <c r="BG125" s="14"/>
      <c r="BI125" s="55" t="s">
        <v>73</v>
      </c>
      <c r="BJ125" s="31" t="s">
        <v>62</v>
      </c>
    </row>
    <row r="126" spans="1:62" s="20" customFormat="1" ht="12" customHeight="1" x14ac:dyDescent="0.2">
      <c r="A126" s="23">
        <v>182639</v>
      </c>
      <c r="B126" s="20" t="s">
        <v>109</v>
      </c>
      <c r="C126" s="24">
        <v>25</v>
      </c>
      <c r="D126" s="24">
        <v>26</v>
      </c>
      <c r="E126" s="54">
        <v>1</v>
      </c>
      <c r="F126" s="20" t="s">
        <v>54</v>
      </c>
      <c r="G126" s="23"/>
      <c r="H126" s="20" t="s">
        <v>71</v>
      </c>
      <c r="I126" s="20" t="s">
        <v>63</v>
      </c>
      <c r="J126" s="26"/>
      <c r="M126" s="20" t="s">
        <v>110</v>
      </c>
      <c r="O126" s="23" t="s">
        <v>111</v>
      </c>
      <c r="P126" s="23"/>
      <c r="Q126" s="23" t="s">
        <v>112</v>
      </c>
      <c r="R126" s="23">
        <v>182639</v>
      </c>
      <c r="S126" s="19">
        <v>0.09</v>
      </c>
      <c r="V126" s="20">
        <v>523</v>
      </c>
      <c r="W126" s="20">
        <v>94</v>
      </c>
      <c r="Y126" s="20">
        <v>142</v>
      </c>
      <c r="AA126" s="20">
        <v>697</v>
      </c>
      <c r="AB126" s="20">
        <v>0.5</v>
      </c>
      <c r="AD126" s="20">
        <v>22370</v>
      </c>
      <c r="AE126" s="20">
        <v>50303</v>
      </c>
      <c r="AF126" s="20">
        <v>585</v>
      </c>
      <c r="AG126" s="20">
        <v>21</v>
      </c>
      <c r="AH126" s="20">
        <v>44</v>
      </c>
      <c r="AI126" s="20">
        <v>8</v>
      </c>
      <c r="AK126" s="20">
        <v>3533</v>
      </c>
      <c r="AL126" s="20">
        <v>39599</v>
      </c>
      <c r="AO126" s="29">
        <v>1</v>
      </c>
      <c r="AP126" s="14">
        <v>0.09</v>
      </c>
      <c r="AQ126" s="15">
        <v>0.5</v>
      </c>
      <c r="AR126" s="16">
        <v>1.4200000000000001E-2</v>
      </c>
      <c r="AS126" s="16">
        <v>9.4000000000000004E-3</v>
      </c>
      <c r="AT126" s="16">
        <v>5.2299999999999999E-2</v>
      </c>
      <c r="AU126" s="17">
        <v>0.22376490441825572</v>
      </c>
      <c r="AV126" s="16">
        <v>0.23760563824632372</v>
      </c>
      <c r="AW126" s="18">
        <v>8.1864096638971233</v>
      </c>
      <c r="AX126" s="19">
        <v>0.22163158999999996</v>
      </c>
      <c r="BF126" s="19"/>
      <c r="BG126" s="14"/>
      <c r="BI126" s="55" t="s">
        <v>73</v>
      </c>
      <c r="BJ126" s="31" t="s">
        <v>62</v>
      </c>
    </row>
    <row r="127" spans="1:62" s="45" customFormat="1" ht="12" customHeight="1" x14ac:dyDescent="0.2">
      <c r="A127" s="44">
        <v>182640</v>
      </c>
      <c r="B127" s="45" t="s">
        <v>109</v>
      </c>
      <c r="C127" s="46">
        <v>25</v>
      </c>
      <c r="D127" s="46">
        <v>26</v>
      </c>
      <c r="E127" s="81">
        <v>1</v>
      </c>
      <c r="F127" s="45" t="s">
        <v>66</v>
      </c>
      <c r="G127" s="44" t="s">
        <v>67</v>
      </c>
      <c r="H127" s="45" t="s">
        <v>68</v>
      </c>
      <c r="I127" s="45" t="s">
        <v>69</v>
      </c>
      <c r="J127" s="48"/>
      <c r="M127" s="45" t="s">
        <v>110</v>
      </c>
      <c r="O127" s="44" t="s">
        <v>111</v>
      </c>
      <c r="P127" s="44"/>
      <c r="Q127" s="44" t="s">
        <v>112</v>
      </c>
      <c r="R127" s="44">
        <v>182640</v>
      </c>
      <c r="S127" s="51">
        <v>5.0000000000000001E-3</v>
      </c>
      <c r="V127" s="45">
        <v>32</v>
      </c>
      <c r="W127" s="45">
        <v>5</v>
      </c>
      <c r="Y127" s="45">
        <v>4</v>
      </c>
      <c r="AA127" s="45">
        <v>5</v>
      </c>
      <c r="AB127" s="45">
        <v>0.5</v>
      </c>
      <c r="AD127" s="45">
        <v>109</v>
      </c>
      <c r="AE127" s="45">
        <v>15233</v>
      </c>
      <c r="AF127" s="45">
        <v>128</v>
      </c>
      <c r="AG127" s="45">
        <v>0.5</v>
      </c>
      <c r="AH127" s="45">
        <v>5</v>
      </c>
      <c r="AI127" s="45">
        <v>2.5</v>
      </c>
      <c r="AK127" s="45">
        <v>646</v>
      </c>
      <c r="AL127" s="45">
        <v>468</v>
      </c>
      <c r="AO127" s="52">
        <v>1</v>
      </c>
      <c r="AP127" s="53">
        <v>5.0000000000000001E-3</v>
      </c>
      <c r="AQ127" s="82">
        <v>0.5</v>
      </c>
      <c r="AR127" s="83">
        <v>4.0000000000000002E-4</v>
      </c>
      <c r="AS127" s="83">
        <v>5.0000000000000001E-4</v>
      </c>
      <c r="AT127" s="83">
        <v>3.2000000000000002E-3</v>
      </c>
      <c r="AU127" s="84">
        <v>1.9472858343149768E-2</v>
      </c>
      <c r="AV127" s="83">
        <v>2.0677330733044442E-2</v>
      </c>
      <c r="AW127" s="85">
        <v>0.71310843723039996</v>
      </c>
      <c r="AX127" s="51">
        <v>2.2355180000000002E-2</v>
      </c>
      <c r="BF127" s="51"/>
      <c r="BG127" s="53"/>
      <c r="BI127" s="55" t="s">
        <v>73</v>
      </c>
      <c r="BJ127" s="31" t="s">
        <v>62</v>
      </c>
    </row>
    <row r="128" spans="1:62" s="20" customFormat="1" ht="12" customHeight="1" x14ac:dyDescent="0.2">
      <c r="A128" s="23">
        <v>182641</v>
      </c>
      <c r="B128" s="20" t="s">
        <v>109</v>
      </c>
      <c r="C128" s="24">
        <v>26</v>
      </c>
      <c r="D128" s="24">
        <v>27</v>
      </c>
      <c r="E128" s="54">
        <v>1</v>
      </c>
      <c r="F128" s="20" t="s">
        <v>54</v>
      </c>
      <c r="G128" s="23"/>
      <c r="H128" s="20" t="s">
        <v>71</v>
      </c>
      <c r="I128" s="20" t="s">
        <v>63</v>
      </c>
      <c r="J128" s="26"/>
      <c r="M128" s="20" t="s">
        <v>110</v>
      </c>
      <c r="O128" s="23" t="s">
        <v>111</v>
      </c>
      <c r="P128" s="23"/>
      <c r="Q128" s="23" t="s">
        <v>112</v>
      </c>
      <c r="R128" s="23">
        <v>182641</v>
      </c>
      <c r="S128" s="19">
        <v>5.0000000000000001E-3</v>
      </c>
      <c r="V128" s="20">
        <v>132</v>
      </c>
      <c r="W128" s="20">
        <v>31</v>
      </c>
      <c r="Y128" s="20">
        <v>262</v>
      </c>
      <c r="AA128" s="20">
        <v>207</v>
      </c>
      <c r="AB128" s="20">
        <v>0.5</v>
      </c>
      <c r="AD128" s="20">
        <v>9487</v>
      </c>
      <c r="AE128" s="20">
        <v>29260</v>
      </c>
      <c r="AF128" s="20">
        <v>413</v>
      </c>
      <c r="AG128" s="20">
        <v>7</v>
      </c>
      <c r="AH128" s="20">
        <v>30</v>
      </c>
      <c r="AI128" s="20">
        <v>5</v>
      </c>
      <c r="AK128" s="20">
        <v>1733</v>
      </c>
      <c r="AL128" s="20">
        <v>26586</v>
      </c>
      <c r="AO128" s="29">
        <v>1</v>
      </c>
      <c r="AP128" s="14">
        <v>5.0000000000000001E-3</v>
      </c>
      <c r="AQ128" s="15">
        <v>0.5</v>
      </c>
      <c r="AR128" s="16">
        <v>2.6200000000000001E-2</v>
      </c>
      <c r="AS128" s="16">
        <v>3.0999999999999999E-3</v>
      </c>
      <c r="AT128" s="16">
        <v>1.32E-2</v>
      </c>
      <c r="AU128" s="17">
        <v>6.5803855033783415E-2</v>
      </c>
      <c r="AV128" s="16">
        <v>6.9874080633956046E-2</v>
      </c>
      <c r="AW128" s="18">
        <v>2.2321084372304001</v>
      </c>
      <c r="AX128" s="19">
        <v>6.923586000000001E-2</v>
      </c>
      <c r="BF128" s="19"/>
      <c r="BG128" s="14"/>
      <c r="BI128" s="55" t="s">
        <v>73</v>
      </c>
      <c r="BJ128" s="31" t="s">
        <v>62</v>
      </c>
    </row>
    <row r="129" spans="1:62" s="20" customFormat="1" ht="12" customHeight="1" x14ac:dyDescent="0.2">
      <c r="A129" s="23">
        <v>182642</v>
      </c>
      <c r="B129" s="20" t="s">
        <v>109</v>
      </c>
      <c r="C129" s="24">
        <v>27</v>
      </c>
      <c r="D129" s="24">
        <v>28</v>
      </c>
      <c r="E129" s="54">
        <v>1</v>
      </c>
      <c r="F129" s="20" t="s">
        <v>54</v>
      </c>
      <c r="G129" s="23"/>
      <c r="H129" s="20" t="s">
        <v>71</v>
      </c>
      <c r="I129" s="20" t="s">
        <v>63</v>
      </c>
      <c r="J129" s="26"/>
      <c r="M129" s="20" t="s">
        <v>110</v>
      </c>
      <c r="O129" s="23" t="s">
        <v>111</v>
      </c>
      <c r="P129" s="23"/>
      <c r="Q129" s="23" t="s">
        <v>112</v>
      </c>
      <c r="R129" s="23">
        <v>182642</v>
      </c>
      <c r="S129" s="19">
        <v>0.04</v>
      </c>
      <c r="T129" s="20">
        <v>0.08</v>
      </c>
      <c r="V129" s="20">
        <v>159</v>
      </c>
      <c r="W129" s="20">
        <v>22</v>
      </c>
      <c r="Y129" s="20">
        <v>175</v>
      </c>
      <c r="AA129" s="20">
        <v>370</v>
      </c>
      <c r="AB129" s="20">
        <v>0.5</v>
      </c>
      <c r="AD129" s="20">
        <v>9109</v>
      </c>
      <c r="AE129" s="20">
        <v>37036</v>
      </c>
      <c r="AF129" s="20">
        <v>462</v>
      </c>
      <c r="AG129" s="20">
        <v>11</v>
      </c>
      <c r="AH129" s="20">
        <v>28</v>
      </c>
      <c r="AI129" s="20">
        <v>2.5</v>
      </c>
      <c r="AK129" s="20">
        <v>839</v>
      </c>
      <c r="AL129" s="20">
        <v>26628</v>
      </c>
      <c r="AO129" s="29">
        <v>1</v>
      </c>
      <c r="AP129" s="14">
        <v>0.06</v>
      </c>
      <c r="AQ129" s="15">
        <v>0.5</v>
      </c>
      <c r="AR129" s="16">
        <v>1.7500000000000002E-2</v>
      </c>
      <c r="AS129" s="16">
        <v>2.2000000000000001E-3</v>
      </c>
      <c r="AT129" s="16">
        <v>1.5900000000000001E-2</v>
      </c>
      <c r="AU129" s="17">
        <v>0.11777643950714632</v>
      </c>
      <c r="AV129" s="16">
        <v>0.12506137256970112</v>
      </c>
      <c r="AW129" s="18">
        <v>4.39562099566181</v>
      </c>
      <c r="AX129" s="19">
        <v>0.11980407000000001</v>
      </c>
      <c r="BF129" s="19"/>
      <c r="BG129" s="14"/>
      <c r="BI129" s="55" t="s">
        <v>73</v>
      </c>
      <c r="BJ129" s="31" t="s">
        <v>62</v>
      </c>
    </row>
    <row r="130" spans="1:62" s="20" customFormat="1" ht="12" customHeight="1" x14ac:dyDescent="0.2">
      <c r="A130" s="23">
        <v>182643</v>
      </c>
      <c r="B130" s="20" t="s">
        <v>109</v>
      </c>
      <c r="C130" s="24">
        <v>28</v>
      </c>
      <c r="D130" s="24">
        <v>29</v>
      </c>
      <c r="E130" s="54">
        <v>1</v>
      </c>
      <c r="F130" s="20" t="s">
        <v>54</v>
      </c>
      <c r="G130" s="23"/>
      <c r="H130" s="20" t="s">
        <v>71</v>
      </c>
      <c r="I130" s="20" t="s">
        <v>63</v>
      </c>
      <c r="J130" s="26"/>
      <c r="M130" s="20" t="s">
        <v>110</v>
      </c>
      <c r="O130" s="23" t="s">
        <v>111</v>
      </c>
      <c r="P130" s="23"/>
      <c r="Q130" s="23" t="s">
        <v>112</v>
      </c>
      <c r="R130" s="23">
        <v>182643</v>
      </c>
      <c r="S130" s="19">
        <v>0.14000000000000001</v>
      </c>
      <c r="V130" s="20">
        <v>27</v>
      </c>
      <c r="W130" s="20">
        <v>13</v>
      </c>
      <c r="Y130" s="20">
        <v>34</v>
      </c>
      <c r="AA130" s="20">
        <v>152</v>
      </c>
      <c r="AB130" s="20">
        <v>0.5</v>
      </c>
      <c r="AD130" s="20">
        <v>3596</v>
      </c>
      <c r="AE130" s="20">
        <v>13063</v>
      </c>
      <c r="AF130" s="20">
        <v>196</v>
      </c>
      <c r="AG130" s="20">
        <v>4</v>
      </c>
      <c r="AH130" s="20">
        <v>16</v>
      </c>
      <c r="AI130" s="20">
        <v>5</v>
      </c>
      <c r="AK130" s="20">
        <v>1195</v>
      </c>
      <c r="AL130" s="20">
        <v>10962</v>
      </c>
      <c r="AO130" s="29">
        <v>1</v>
      </c>
      <c r="AP130" s="14">
        <v>0.14000000000000001</v>
      </c>
      <c r="AQ130" s="15">
        <v>0.5</v>
      </c>
      <c r="AR130" s="16">
        <v>3.3999999999999998E-3</v>
      </c>
      <c r="AS130" s="16">
        <v>1.2999999999999999E-3</v>
      </c>
      <c r="AT130" s="16">
        <v>2.7000000000000001E-3</v>
      </c>
      <c r="AU130" s="17">
        <v>0.1566511617934839</v>
      </c>
      <c r="AV130" s="16">
        <v>0.166340648354739</v>
      </c>
      <c r="AW130" s="18">
        <v>6.344757444289316</v>
      </c>
      <c r="AX130" s="19">
        <v>0.15870867</v>
      </c>
      <c r="BF130" s="19"/>
      <c r="BG130" s="14"/>
      <c r="BI130" s="55" t="s">
        <v>73</v>
      </c>
      <c r="BJ130" s="31" t="s">
        <v>62</v>
      </c>
    </row>
    <row r="131" spans="1:62" s="20" customFormat="1" ht="12" customHeight="1" x14ac:dyDescent="0.2">
      <c r="A131" s="23">
        <v>182644</v>
      </c>
      <c r="B131" s="20" t="s">
        <v>109</v>
      </c>
      <c r="C131" s="24">
        <v>29</v>
      </c>
      <c r="D131" s="24">
        <v>30</v>
      </c>
      <c r="E131" s="54">
        <v>1</v>
      </c>
      <c r="F131" s="20" t="s">
        <v>54</v>
      </c>
      <c r="G131" s="23"/>
      <c r="H131" s="20" t="s">
        <v>71</v>
      </c>
      <c r="I131" s="20" t="s">
        <v>63</v>
      </c>
      <c r="J131" s="26"/>
      <c r="M131" s="20" t="s">
        <v>110</v>
      </c>
      <c r="O131" s="23" t="s">
        <v>111</v>
      </c>
      <c r="P131" s="23"/>
      <c r="Q131" s="23" t="s">
        <v>112</v>
      </c>
      <c r="R131" s="23">
        <v>182644</v>
      </c>
      <c r="S131" s="19">
        <v>0.08</v>
      </c>
      <c r="V131" s="20">
        <v>53</v>
      </c>
      <c r="W131" s="20">
        <v>13</v>
      </c>
      <c r="Y131" s="20">
        <v>41</v>
      </c>
      <c r="AA131" s="20">
        <v>91</v>
      </c>
      <c r="AB131" s="20">
        <v>0.5</v>
      </c>
      <c r="AD131" s="20">
        <v>14579</v>
      </c>
      <c r="AE131" s="20">
        <v>29303</v>
      </c>
      <c r="AF131" s="20">
        <v>341</v>
      </c>
      <c r="AG131" s="20">
        <v>3</v>
      </c>
      <c r="AH131" s="20">
        <v>22</v>
      </c>
      <c r="AI131" s="20">
        <v>6</v>
      </c>
      <c r="AK131" s="20">
        <v>2712</v>
      </c>
      <c r="AL131" s="20">
        <v>17360</v>
      </c>
      <c r="AO131" s="29">
        <v>1</v>
      </c>
      <c r="AP131" s="14">
        <v>0.08</v>
      </c>
      <c r="AQ131" s="15">
        <v>0.5</v>
      </c>
      <c r="AR131" s="16">
        <v>4.1000000000000003E-3</v>
      </c>
      <c r="AS131" s="16">
        <v>1.2999999999999999E-3</v>
      </c>
      <c r="AT131" s="16">
        <v>5.3E-3</v>
      </c>
      <c r="AU131" s="17">
        <v>0.10270864303259333</v>
      </c>
      <c r="AV131" s="16">
        <v>0.1090615739971338</v>
      </c>
      <c r="AW131" s="18">
        <v>4.0733801078186866</v>
      </c>
      <c r="AX131" s="19">
        <v>0.10499621000000001</v>
      </c>
      <c r="BF131" s="19"/>
      <c r="BG131" s="14"/>
      <c r="BI131" s="55" t="s">
        <v>73</v>
      </c>
      <c r="BJ131" s="31" t="s">
        <v>62</v>
      </c>
    </row>
    <row r="132" spans="1:62" s="20" customFormat="1" ht="12" customHeight="1" x14ac:dyDescent="0.2">
      <c r="A132" s="23">
        <v>182645</v>
      </c>
      <c r="B132" s="20" t="s">
        <v>109</v>
      </c>
      <c r="C132" s="24">
        <v>30</v>
      </c>
      <c r="D132" s="24">
        <v>31</v>
      </c>
      <c r="E132" s="54">
        <v>1</v>
      </c>
      <c r="F132" s="20" t="s">
        <v>54</v>
      </c>
      <c r="G132" s="23"/>
      <c r="H132" s="20" t="s">
        <v>71</v>
      </c>
      <c r="I132" s="20" t="s">
        <v>63</v>
      </c>
      <c r="J132" s="26"/>
      <c r="M132" s="20" t="s">
        <v>110</v>
      </c>
      <c r="O132" s="23" t="s">
        <v>111</v>
      </c>
      <c r="P132" s="23"/>
      <c r="Q132" s="23" t="s">
        <v>112</v>
      </c>
      <c r="R132" s="23">
        <v>182645</v>
      </c>
      <c r="S132" s="19">
        <v>0.05</v>
      </c>
      <c r="V132" s="20">
        <v>71</v>
      </c>
      <c r="W132" s="20">
        <v>25</v>
      </c>
      <c r="Y132" s="20">
        <v>38</v>
      </c>
      <c r="AA132" s="20">
        <v>74</v>
      </c>
      <c r="AB132" s="20">
        <v>0.5</v>
      </c>
      <c r="AD132" s="20">
        <v>14989</v>
      </c>
      <c r="AE132" s="20">
        <v>32870</v>
      </c>
      <c r="AF132" s="20">
        <v>422</v>
      </c>
      <c r="AG132" s="20">
        <v>2</v>
      </c>
      <c r="AH132" s="20">
        <v>23</v>
      </c>
      <c r="AI132" s="20">
        <v>7</v>
      </c>
      <c r="AK132" s="20">
        <v>2306</v>
      </c>
      <c r="AL132" s="20">
        <v>19320</v>
      </c>
      <c r="AO132" s="29">
        <v>1</v>
      </c>
      <c r="AP132" s="14">
        <v>0.05</v>
      </c>
      <c r="AQ132" s="15">
        <v>0.5</v>
      </c>
      <c r="AR132" s="16">
        <v>3.8E-3</v>
      </c>
      <c r="AS132" s="16">
        <v>2.5000000000000001E-3</v>
      </c>
      <c r="AT132" s="16">
        <v>7.1000000000000004E-3</v>
      </c>
      <c r="AU132" s="17">
        <v>7.6750146570105982E-2</v>
      </c>
      <c r="AV132" s="16">
        <v>8.1497443080717227E-2</v>
      </c>
      <c r="AW132" s="18">
        <v>2.9821914395833717</v>
      </c>
      <c r="AX132" s="19">
        <v>7.9182590000000011E-2</v>
      </c>
      <c r="BF132" s="19"/>
      <c r="BG132" s="14"/>
      <c r="BI132" s="55" t="s">
        <v>73</v>
      </c>
      <c r="BJ132" s="31" t="s">
        <v>62</v>
      </c>
    </row>
    <row r="133" spans="1:62" s="20" customFormat="1" ht="12" customHeight="1" x14ac:dyDescent="0.2">
      <c r="A133" s="23">
        <v>182646</v>
      </c>
      <c r="B133" s="20" t="s">
        <v>109</v>
      </c>
      <c r="C133" s="24">
        <v>31</v>
      </c>
      <c r="D133" s="24">
        <v>32</v>
      </c>
      <c r="E133" s="54">
        <v>1</v>
      </c>
      <c r="F133" s="20" t="s">
        <v>54</v>
      </c>
      <c r="G133" s="23"/>
      <c r="H133" s="20" t="s">
        <v>71</v>
      </c>
      <c r="I133" s="20" t="s">
        <v>63</v>
      </c>
      <c r="J133" s="26"/>
      <c r="M133" s="20" t="s">
        <v>110</v>
      </c>
      <c r="O133" s="23" t="s">
        <v>111</v>
      </c>
      <c r="P133" s="23"/>
      <c r="Q133" s="23" t="s">
        <v>112</v>
      </c>
      <c r="R133" s="23">
        <v>182646</v>
      </c>
      <c r="S133" s="19">
        <v>0.2</v>
      </c>
      <c r="V133" s="20">
        <v>51</v>
      </c>
      <c r="W133" s="20">
        <v>27</v>
      </c>
      <c r="Y133" s="20">
        <v>47</v>
      </c>
      <c r="AA133" s="20">
        <v>78</v>
      </c>
      <c r="AB133" s="20">
        <v>0.5</v>
      </c>
      <c r="AD133" s="20">
        <v>7602</v>
      </c>
      <c r="AE133" s="20">
        <v>24909</v>
      </c>
      <c r="AF133" s="20">
        <v>298</v>
      </c>
      <c r="AG133" s="20">
        <v>3</v>
      </c>
      <c r="AH133" s="20">
        <v>21</v>
      </c>
      <c r="AI133" s="20">
        <v>5</v>
      </c>
      <c r="AK133" s="20">
        <v>2529</v>
      </c>
      <c r="AL133" s="20">
        <v>11578</v>
      </c>
      <c r="AO133" s="29">
        <v>1</v>
      </c>
      <c r="AP133" s="14">
        <v>0.2</v>
      </c>
      <c r="AQ133" s="15">
        <v>0.5</v>
      </c>
      <c r="AR133" s="16">
        <v>4.7000000000000002E-3</v>
      </c>
      <c r="AS133" s="16">
        <v>2.7000000000000001E-3</v>
      </c>
      <c r="AT133" s="16">
        <v>5.1000000000000004E-3</v>
      </c>
      <c r="AU133" s="17">
        <v>0.22354301111727767</v>
      </c>
      <c r="AV133" s="16">
        <v>0.23737001997750476</v>
      </c>
      <c r="AW133" s="18">
        <v>9.0511347807599449</v>
      </c>
      <c r="AX133" s="19">
        <v>0.22502115000000003</v>
      </c>
      <c r="BF133" s="19"/>
      <c r="BG133" s="14"/>
      <c r="BI133" s="55" t="s">
        <v>73</v>
      </c>
      <c r="BJ133" s="31" t="s">
        <v>62</v>
      </c>
    </row>
    <row r="134" spans="1:62" s="20" customFormat="1" ht="12" customHeight="1" x14ac:dyDescent="0.2">
      <c r="A134" s="23">
        <v>182647</v>
      </c>
      <c r="B134" s="20" t="s">
        <v>109</v>
      </c>
      <c r="C134" s="24">
        <v>32</v>
      </c>
      <c r="D134" s="24">
        <v>33</v>
      </c>
      <c r="E134" s="54">
        <v>1</v>
      </c>
      <c r="F134" s="20" t="s">
        <v>54</v>
      </c>
      <c r="G134" s="23"/>
      <c r="H134" s="20" t="s">
        <v>71</v>
      </c>
      <c r="I134" s="20" t="s">
        <v>63</v>
      </c>
      <c r="J134" s="26"/>
      <c r="M134" s="20" t="s">
        <v>110</v>
      </c>
      <c r="O134" s="23" t="s">
        <v>111</v>
      </c>
      <c r="P134" s="23"/>
      <c r="Q134" s="23" t="s">
        <v>112</v>
      </c>
      <c r="R134" s="23">
        <v>182647</v>
      </c>
      <c r="S134" s="19">
        <v>5.0000000000000001E-3</v>
      </c>
      <c r="V134" s="20">
        <v>58</v>
      </c>
      <c r="W134" s="20">
        <v>22</v>
      </c>
      <c r="Y134" s="20">
        <v>61</v>
      </c>
      <c r="AA134" s="20">
        <v>66</v>
      </c>
      <c r="AB134" s="20">
        <v>0.5</v>
      </c>
      <c r="AD134" s="20">
        <v>3663</v>
      </c>
      <c r="AE134" s="20">
        <v>19936</v>
      </c>
      <c r="AF134" s="20">
        <v>264</v>
      </c>
      <c r="AG134" s="20">
        <v>2</v>
      </c>
      <c r="AH134" s="20">
        <v>13</v>
      </c>
      <c r="AI134" s="20">
        <v>2.5</v>
      </c>
      <c r="AK134" s="20">
        <v>3634</v>
      </c>
      <c r="AL134" s="20">
        <v>7924</v>
      </c>
      <c r="AO134" s="29">
        <v>1</v>
      </c>
      <c r="AP134" s="14">
        <v>5.0000000000000001E-3</v>
      </c>
      <c r="AQ134" s="15">
        <v>0.5</v>
      </c>
      <c r="AR134" s="16">
        <v>6.1000000000000004E-3</v>
      </c>
      <c r="AS134" s="16">
        <v>2.2000000000000001E-3</v>
      </c>
      <c r="AT134" s="16">
        <v>5.7999999999999996E-3</v>
      </c>
      <c r="AU134" s="17">
        <v>3.1070347774770735E-2</v>
      </c>
      <c r="AV134" s="16">
        <v>3.2992170209857757E-2</v>
      </c>
      <c r="AW134" s="18">
        <v>1.1034084372304001</v>
      </c>
      <c r="AX134" s="19">
        <v>3.4147280000000002E-2</v>
      </c>
      <c r="BF134" s="19"/>
      <c r="BG134" s="14"/>
      <c r="BI134" s="55" t="s">
        <v>73</v>
      </c>
      <c r="BJ134" s="31" t="s">
        <v>62</v>
      </c>
    </row>
    <row r="135" spans="1:62" s="20" customFormat="1" ht="12" customHeight="1" x14ac:dyDescent="0.2">
      <c r="A135" s="23">
        <v>182648</v>
      </c>
      <c r="B135" s="20" t="s">
        <v>109</v>
      </c>
      <c r="C135" s="24">
        <v>33</v>
      </c>
      <c r="D135" s="24">
        <v>34</v>
      </c>
      <c r="E135" s="54">
        <v>1</v>
      </c>
      <c r="F135" s="20" t="s">
        <v>54</v>
      </c>
      <c r="G135" s="23"/>
      <c r="H135" s="20" t="s">
        <v>71</v>
      </c>
      <c r="I135" s="20" t="s">
        <v>63</v>
      </c>
      <c r="J135" s="26"/>
      <c r="M135" s="20" t="s">
        <v>110</v>
      </c>
      <c r="O135" s="23" t="s">
        <v>111</v>
      </c>
      <c r="P135" s="23"/>
      <c r="Q135" s="23" t="s">
        <v>112</v>
      </c>
      <c r="R135" s="23">
        <v>182648</v>
      </c>
      <c r="S135" s="19">
        <v>0.11</v>
      </c>
      <c r="V135" s="20">
        <v>51</v>
      </c>
      <c r="W135" s="20">
        <v>43</v>
      </c>
      <c r="Y135" s="20">
        <v>164</v>
      </c>
      <c r="AA135" s="20">
        <v>165</v>
      </c>
      <c r="AB135" s="20">
        <v>0.5</v>
      </c>
      <c r="AD135" s="20">
        <v>5675</v>
      </c>
      <c r="AE135" s="20">
        <v>25517</v>
      </c>
      <c r="AF135" s="20">
        <v>495</v>
      </c>
      <c r="AG135" s="20">
        <v>6</v>
      </c>
      <c r="AH135" s="20">
        <v>32</v>
      </c>
      <c r="AI135" s="20">
        <v>6</v>
      </c>
      <c r="AK135" s="20">
        <v>3517</v>
      </c>
      <c r="AL135" s="20">
        <v>21784</v>
      </c>
      <c r="AO135" s="29">
        <v>1</v>
      </c>
      <c r="AP135" s="14">
        <v>0.11</v>
      </c>
      <c r="AQ135" s="15">
        <v>0.5</v>
      </c>
      <c r="AR135" s="16">
        <v>1.6400000000000001E-2</v>
      </c>
      <c r="AS135" s="16">
        <v>4.3E-3</v>
      </c>
      <c r="AT135" s="16">
        <v>5.1000000000000004E-3</v>
      </c>
      <c r="AU135" s="17">
        <v>0.14534384072292861</v>
      </c>
      <c r="AV135" s="16">
        <v>0.15433392528612272</v>
      </c>
      <c r="AW135" s="18">
        <v>5.738368776054001</v>
      </c>
      <c r="AX135" s="19">
        <v>0.14844103</v>
      </c>
      <c r="BF135" s="19"/>
      <c r="BG135" s="14"/>
      <c r="BI135" s="55" t="s">
        <v>73</v>
      </c>
      <c r="BJ135" s="31" t="s">
        <v>62</v>
      </c>
    </row>
    <row r="136" spans="1:62" s="20" customFormat="1" ht="12" customHeight="1" x14ac:dyDescent="0.2">
      <c r="A136" s="23">
        <v>182649</v>
      </c>
      <c r="B136" s="20" t="s">
        <v>109</v>
      </c>
      <c r="C136" s="24">
        <v>34</v>
      </c>
      <c r="D136" s="24">
        <v>35</v>
      </c>
      <c r="E136" s="54">
        <v>1</v>
      </c>
      <c r="F136" s="20" t="s">
        <v>54</v>
      </c>
      <c r="G136" s="23"/>
      <c r="H136" s="20" t="s">
        <v>71</v>
      </c>
      <c r="I136" s="20" t="s">
        <v>63</v>
      </c>
      <c r="J136" s="26"/>
      <c r="M136" s="20" t="s">
        <v>110</v>
      </c>
      <c r="N136" s="20" t="s">
        <v>75</v>
      </c>
      <c r="O136" s="23" t="s">
        <v>111</v>
      </c>
      <c r="P136" s="23"/>
      <c r="Q136" s="23" t="s">
        <v>112</v>
      </c>
      <c r="R136" s="23">
        <v>182649</v>
      </c>
      <c r="S136" s="19">
        <v>0.12</v>
      </c>
      <c r="V136" s="20">
        <v>30</v>
      </c>
      <c r="W136" s="20">
        <v>65</v>
      </c>
      <c r="Y136" s="20">
        <v>268</v>
      </c>
      <c r="AA136" s="20">
        <v>154</v>
      </c>
      <c r="AB136" s="20">
        <v>0.5</v>
      </c>
      <c r="AD136" s="20">
        <v>1910</v>
      </c>
      <c r="AE136" s="20">
        <v>15029</v>
      </c>
      <c r="AF136" s="20">
        <v>251</v>
      </c>
      <c r="AG136" s="20">
        <v>6</v>
      </c>
      <c r="AH136" s="20">
        <v>22</v>
      </c>
      <c r="AI136" s="20">
        <v>5</v>
      </c>
      <c r="AK136" s="20">
        <v>2930</v>
      </c>
      <c r="AL136" s="20">
        <v>12418</v>
      </c>
      <c r="AO136" s="29">
        <v>1</v>
      </c>
      <c r="AP136" s="14">
        <v>0.12</v>
      </c>
      <c r="AQ136" s="15">
        <v>0.5</v>
      </c>
      <c r="AR136" s="16">
        <v>2.6800000000000001E-2</v>
      </c>
      <c r="AS136" s="16">
        <v>6.4999999999999997E-3</v>
      </c>
      <c r="AT136" s="16">
        <v>3.0000000000000001E-3</v>
      </c>
      <c r="AU136" s="17">
        <v>0.16185365269427418</v>
      </c>
      <c r="AV136" s="16">
        <v>0.17186493364946248</v>
      </c>
      <c r="AW136" s="18">
        <v>6.374098332132438</v>
      </c>
      <c r="AX136" s="19">
        <v>0.16596789999999997</v>
      </c>
      <c r="BF136" s="19"/>
      <c r="BG136" s="14"/>
      <c r="BI136" s="55" t="s">
        <v>73</v>
      </c>
      <c r="BJ136" s="31" t="s">
        <v>62</v>
      </c>
    </row>
    <row r="137" spans="1:62" s="57" customFormat="1" ht="12" customHeight="1" x14ac:dyDescent="0.2">
      <c r="A137" s="56">
        <v>182650</v>
      </c>
      <c r="B137" s="57" t="s">
        <v>109</v>
      </c>
      <c r="C137" s="58">
        <v>34</v>
      </c>
      <c r="D137" s="58">
        <v>35</v>
      </c>
      <c r="E137" s="59">
        <v>1</v>
      </c>
      <c r="F137" s="57" t="s">
        <v>76</v>
      </c>
      <c r="G137" s="56">
        <v>182649</v>
      </c>
      <c r="H137" s="57" t="s">
        <v>71</v>
      </c>
      <c r="I137" s="57" t="s">
        <v>63</v>
      </c>
      <c r="J137" s="60"/>
      <c r="M137" s="57" t="s">
        <v>110</v>
      </c>
      <c r="N137" s="57" t="s">
        <v>75</v>
      </c>
      <c r="O137" s="56" t="s">
        <v>111</v>
      </c>
      <c r="P137" s="56"/>
      <c r="Q137" s="56" t="s">
        <v>112</v>
      </c>
      <c r="R137" s="56">
        <v>182650</v>
      </c>
      <c r="S137" s="61">
        <v>0.08</v>
      </c>
      <c r="V137" s="57">
        <v>30</v>
      </c>
      <c r="W137" s="57">
        <v>42</v>
      </c>
      <c r="Y137" s="57">
        <v>225</v>
      </c>
      <c r="AA137" s="57">
        <v>115</v>
      </c>
      <c r="AB137" s="57">
        <v>0.5</v>
      </c>
      <c r="AD137" s="57">
        <v>1507</v>
      </c>
      <c r="AE137" s="57">
        <v>14516</v>
      </c>
      <c r="AF137" s="57">
        <v>238</v>
      </c>
      <c r="AG137" s="57">
        <v>5</v>
      </c>
      <c r="AH137" s="57">
        <v>21</v>
      </c>
      <c r="AI137" s="57">
        <v>6</v>
      </c>
      <c r="AK137" s="57">
        <v>2799</v>
      </c>
      <c r="AL137" s="57">
        <v>11725</v>
      </c>
      <c r="AO137" s="62">
        <v>1</v>
      </c>
      <c r="AP137" s="63">
        <v>0.08</v>
      </c>
      <c r="AQ137" s="64">
        <v>0.5</v>
      </c>
      <c r="AR137" s="65">
        <v>2.2499999999999999E-2</v>
      </c>
      <c r="AS137" s="65">
        <v>4.1999999999999997E-3</v>
      </c>
      <c r="AT137" s="65">
        <v>3.0000000000000001E-3</v>
      </c>
      <c r="AU137" s="66">
        <v>0.11667948212671084</v>
      </c>
      <c r="AV137" s="65">
        <v>0.12389656408829511</v>
      </c>
      <c r="AW137" s="67">
        <v>4.5414801078186864</v>
      </c>
      <c r="AX137" s="61">
        <v>0.12063526000000001</v>
      </c>
      <c r="BF137" s="61"/>
      <c r="BG137" s="63"/>
      <c r="BI137" s="55" t="s">
        <v>73</v>
      </c>
      <c r="BJ137" s="31" t="s">
        <v>62</v>
      </c>
    </row>
    <row r="138" spans="1:62" s="69" customFormat="1" ht="12" customHeight="1" x14ac:dyDescent="0.2">
      <c r="A138" s="68">
        <v>182651</v>
      </c>
      <c r="B138" s="69" t="s">
        <v>109</v>
      </c>
      <c r="C138" s="70">
        <v>34</v>
      </c>
      <c r="D138" s="70">
        <v>35</v>
      </c>
      <c r="E138" s="71">
        <v>1</v>
      </c>
      <c r="F138" s="69" t="s">
        <v>77</v>
      </c>
      <c r="G138" s="68" t="s">
        <v>115</v>
      </c>
      <c r="H138" s="69" t="s">
        <v>79</v>
      </c>
      <c r="I138" s="69" t="s">
        <v>69</v>
      </c>
      <c r="J138" s="72"/>
      <c r="M138" s="69" t="s">
        <v>110</v>
      </c>
      <c r="O138" s="68" t="s">
        <v>111</v>
      </c>
      <c r="P138" s="68"/>
      <c r="Q138" s="68" t="s">
        <v>112</v>
      </c>
      <c r="R138" s="68">
        <v>182651</v>
      </c>
      <c r="S138" s="73">
        <v>1.9</v>
      </c>
      <c r="V138" s="69">
        <v>19</v>
      </c>
      <c r="W138" s="69">
        <v>25</v>
      </c>
      <c r="Y138" s="69">
        <v>62</v>
      </c>
      <c r="AA138" s="69">
        <v>5</v>
      </c>
      <c r="AB138" s="69">
        <v>2</v>
      </c>
      <c r="AD138" s="69">
        <v>125</v>
      </c>
      <c r="AE138" s="69">
        <v>27636</v>
      </c>
      <c r="AF138" s="69">
        <v>634</v>
      </c>
      <c r="AG138" s="69">
        <v>0.5</v>
      </c>
      <c r="AH138" s="69">
        <v>17</v>
      </c>
      <c r="AI138" s="69">
        <v>9</v>
      </c>
      <c r="AK138" s="69">
        <v>44451</v>
      </c>
      <c r="AL138" s="69">
        <v>14147</v>
      </c>
      <c r="AO138" s="74">
        <v>1</v>
      </c>
      <c r="AP138" s="75">
        <v>1.9</v>
      </c>
      <c r="AQ138" s="76">
        <v>2</v>
      </c>
      <c r="AR138" s="77">
        <v>6.1999999999999998E-3</v>
      </c>
      <c r="AS138" s="77">
        <v>2.5000000000000001E-3</v>
      </c>
      <c r="AT138" s="77">
        <v>1.9E-3</v>
      </c>
      <c r="AU138" s="78">
        <v>1.9398368146779128</v>
      </c>
      <c r="AV138" s="77">
        <v>2.059823302691508</v>
      </c>
      <c r="AW138" s="79">
        <v>79.629290291667985</v>
      </c>
      <c r="AX138" s="73">
        <v>1.93705251</v>
      </c>
      <c r="BF138" s="73"/>
      <c r="BG138" s="75"/>
      <c r="BI138" s="55" t="s">
        <v>73</v>
      </c>
      <c r="BJ138" s="31" t="s">
        <v>62</v>
      </c>
    </row>
    <row r="139" spans="1:62" s="20" customFormat="1" ht="12" customHeight="1" x14ac:dyDescent="0.2">
      <c r="A139" s="23">
        <v>182652</v>
      </c>
      <c r="B139" s="20" t="s">
        <v>109</v>
      </c>
      <c r="C139" s="24">
        <v>35</v>
      </c>
      <c r="D139" s="24">
        <v>36</v>
      </c>
      <c r="E139" s="54">
        <v>1</v>
      </c>
      <c r="F139" s="20" t="s">
        <v>54</v>
      </c>
      <c r="G139" s="23"/>
      <c r="H139" s="20" t="s">
        <v>71</v>
      </c>
      <c r="I139" s="20" t="s">
        <v>63</v>
      </c>
      <c r="J139" s="26"/>
      <c r="M139" s="20" t="s">
        <v>110</v>
      </c>
      <c r="O139" s="23" t="s">
        <v>111</v>
      </c>
      <c r="P139" s="23"/>
      <c r="Q139" s="23" t="s">
        <v>112</v>
      </c>
      <c r="R139" s="23">
        <v>182652</v>
      </c>
      <c r="S139" s="19">
        <v>5.0000000000000001E-3</v>
      </c>
      <c r="V139" s="20">
        <v>18</v>
      </c>
      <c r="W139" s="20">
        <v>36</v>
      </c>
      <c r="Y139" s="20">
        <v>221</v>
      </c>
      <c r="AA139" s="20">
        <v>119</v>
      </c>
      <c r="AB139" s="20">
        <v>0.5</v>
      </c>
      <c r="AD139" s="20">
        <v>1578</v>
      </c>
      <c r="AE139" s="20">
        <v>17941</v>
      </c>
      <c r="AF139" s="20">
        <v>367</v>
      </c>
      <c r="AG139" s="20">
        <v>5</v>
      </c>
      <c r="AH139" s="20">
        <v>28</v>
      </c>
      <c r="AI139" s="20">
        <v>5</v>
      </c>
      <c r="AK139" s="20">
        <v>3001</v>
      </c>
      <c r="AL139" s="20">
        <v>16751</v>
      </c>
      <c r="AO139" s="29">
        <v>1</v>
      </c>
      <c r="AP139" s="14">
        <v>5.0000000000000001E-3</v>
      </c>
      <c r="AQ139" s="15">
        <v>0.5</v>
      </c>
      <c r="AR139" s="16">
        <v>2.2100000000000002E-2</v>
      </c>
      <c r="AS139" s="16">
        <v>3.5999999999999999E-3</v>
      </c>
      <c r="AT139" s="16">
        <v>1.8E-3</v>
      </c>
      <c r="AU139" s="17">
        <v>3.8517892543687787E-2</v>
      </c>
      <c r="AV139" s="16">
        <v>4.0900374728288197E-2</v>
      </c>
      <c r="AW139" s="18">
        <v>1.3464084372304002</v>
      </c>
      <c r="AX139" s="19">
        <v>4.3171200000000007E-2</v>
      </c>
      <c r="BF139" s="19"/>
      <c r="BG139" s="14"/>
      <c r="BI139" s="55" t="s">
        <v>73</v>
      </c>
      <c r="BJ139" s="31" t="s">
        <v>62</v>
      </c>
    </row>
    <row r="140" spans="1:62" s="20" customFormat="1" ht="12" customHeight="1" x14ac:dyDescent="0.2">
      <c r="A140" s="23">
        <v>182653</v>
      </c>
      <c r="B140" s="20" t="s">
        <v>109</v>
      </c>
      <c r="C140" s="24">
        <v>36</v>
      </c>
      <c r="D140" s="24">
        <v>37</v>
      </c>
      <c r="E140" s="54">
        <v>1</v>
      </c>
      <c r="F140" s="20" t="s">
        <v>54</v>
      </c>
      <c r="G140" s="23"/>
      <c r="H140" s="20" t="s">
        <v>71</v>
      </c>
      <c r="I140" s="20" t="s">
        <v>63</v>
      </c>
      <c r="J140" s="26"/>
      <c r="M140" s="20" t="s">
        <v>110</v>
      </c>
      <c r="O140" s="23" t="s">
        <v>111</v>
      </c>
      <c r="P140" s="23"/>
      <c r="Q140" s="23" t="s">
        <v>112</v>
      </c>
      <c r="R140" s="23">
        <v>182653</v>
      </c>
      <c r="S140" s="19">
        <v>0.15</v>
      </c>
      <c r="V140" s="20">
        <v>23</v>
      </c>
      <c r="W140" s="20">
        <v>16</v>
      </c>
      <c r="Y140" s="20">
        <v>58</v>
      </c>
      <c r="AA140" s="20">
        <v>86</v>
      </c>
      <c r="AB140" s="20">
        <v>0.5</v>
      </c>
      <c r="AD140" s="20">
        <v>663</v>
      </c>
      <c r="AE140" s="20">
        <v>23128</v>
      </c>
      <c r="AF140" s="20">
        <v>584</v>
      </c>
      <c r="AG140" s="20">
        <v>3</v>
      </c>
      <c r="AH140" s="20">
        <v>25</v>
      </c>
      <c r="AI140" s="20">
        <v>5</v>
      </c>
      <c r="AK140" s="20">
        <v>6660</v>
      </c>
      <c r="AL140" s="20">
        <v>22505</v>
      </c>
      <c r="AO140" s="29">
        <v>1</v>
      </c>
      <c r="AP140" s="14">
        <v>0.15</v>
      </c>
      <c r="AQ140" s="15">
        <v>0.5</v>
      </c>
      <c r="AR140" s="16">
        <v>5.7999999999999996E-3</v>
      </c>
      <c r="AS140" s="16">
        <v>1.6000000000000001E-3</v>
      </c>
      <c r="AT140" s="16">
        <v>2.3E-3</v>
      </c>
      <c r="AU140" s="17">
        <v>0.16822755205079035</v>
      </c>
      <c r="AV140" s="16">
        <v>0.17863308359084931</v>
      </c>
      <c r="AW140" s="18">
        <v>6.8085870003677531</v>
      </c>
      <c r="AX140" s="19">
        <v>0.17042154999999998</v>
      </c>
      <c r="BF140" s="19"/>
      <c r="BG140" s="14"/>
      <c r="BI140" s="55" t="s">
        <v>73</v>
      </c>
      <c r="BJ140" s="31" t="s">
        <v>62</v>
      </c>
    </row>
    <row r="141" spans="1:62" s="20" customFormat="1" ht="12" customHeight="1" x14ac:dyDescent="0.2">
      <c r="A141" s="23">
        <v>182654</v>
      </c>
      <c r="B141" s="20" t="s">
        <v>109</v>
      </c>
      <c r="C141" s="24">
        <v>37</v>
      </c>
      <c r="D141" s="24">
        <v>38</v>
      </c>
      <c r="E141" s="54">
        <v>1</v>
      </c>
      <c r="F141" s="20" t="s">
        <v>54</v>
      </c>
      <c r="G141" s="23"/>
      <c r="H141" s="20" t="s">
        <v>71</v>
      </c>
      <c r="I141" s="20" t="s">
        <v>63</v>
      </c>
      <c r="J141" s="26"/>
      <c r="M141" s="20" t="s">
        <v>110</v>
      </c>
      <c r="O141" s="23" t="s">
        <v>111</v>
      </c>
      <c r="P141" s="23"/>
      <c r="Q141" s="23" t="s">
        <v>112</v>
      </c>
      <c r="R141" s="23">
        <v>182654</v>
      </c>
      <c r="S141" s="19">
        <v>0.04</v>
      </c>
      <c r="V141" s="20">
        <v>27</v>
      </c>
      <c r="W141" s="20">
        <v>18</v>
      </c>
      <c r="Y141" s="20">
        <v>73</v>
      </c>
      <c r="AA141" s="20">
        <v>95</v>
      </c>
      <c r="AB141" s="20">
        <v>0.5</v>
      </c>
      <c r="AD141" s="20">
        <v>394</v>
      </c>
      <c r="AE141" s="20">
        <v>22240</v>
      </c>
      <c r="AF141" s="20">
        <v>568</v>
      </c>
      <c r="AG141" s="20">
        <v>3</v>
      </c>
      <c r="AH141" s="20">
        <v>41</v>
      </c>
      <c r="AI141" s="20">
        <v>2.5</v>
      </c>
      <c r="AK141" s="20">
        <v>4767</v>
      </c>
      <c r="AL141" s="20">
        <v>22540</v>
      </c>
      <c r="AO141" s="29">
        <v>1</v>
      </c>
      <c r="AP141" s="14">
        <v>0.04</v>
      </c>
      <c r="AQ141" s="15">
        <v>0.5</v>
      </c>
      <c r="AR141" s="16">
        <v>7.3000000000000001E-3</v>
      </c>
      <c r="AS141" s="16">
        <v>1.8E-3</v>
      </c>
      <c r="AT141" s="16">
        <v>2.7000000000000001E-3</v>
      </c>
      <c r="AU141" s="17">
        <v>6.0568472397038019E-2</v>
      </c>
      <c r="AV141" s="16">
        <v>6.4314869120865342E-2</v>
      </c>
      <c r="AW141" s="18">
        <v>2.3589618835049331</v>
      </c>
      <c r="AX141" s="19">
        <v>6.3757069999999999E-2</v>
      </c>
      <c r="BF141" s="19"/>
      <c r="BG141" s="14"/>
      <c r="BI141" s="55" t="s">
        <v>73</v>
      </c>
      <c r="BJ141" s="31" t="s">
        <v>62</v>
      </c>
    </row>
    <row r="142" spans="1:62" s="20" customFormat="1" ht="12" customHeight="1" x14ac:dyDescent="0.2">
      <c r="A142" s="23">
        <v>182655</v>
      </c>
      <c r="B142" s="20" t="s">
        <v>109</v>
      </c>
      <c r="C142" s="24">
        <v>38</v>
      </c>
      <c r="D142" s="24">
        <v>39</v>
      </c>
      <c r="E142" s="54">
        <v>1</v>
      </c>
      <c r="F142" s="20" t="s">
        <v>54</v>
      </c>
      <c r="G142" s="23"/>
      <c r="H142" s="20" t="s">
        <v>71</v>
      </c>
      <c r="I142" s="20" t="s">
        <v>63</v>
      </c>
      <c r="J142" s="26"/>
      <c r="M142" s="20" t="s">
        <v>110</v>
      </c>
      <c r="O142" s="23" t="s">
        <v>111</v>
      </c>
      <c r="P142" s="23"/>
      <c r="Q142" s="23" t="s">
        <v>112</v>
      </c>
      <c r="R142" s="23">
        <v>182655</v>
      </c>
      <c r="S142" s="19">
        <v>0.03</v>
      </c>
      <c r="V142" s="20">
        <v>20</v>
      </c>
      <c r="W142" s="20">
        <v>20</v>
      </c>
      <c r="Y142" s="20">
        <v>85</v>
      </c>
      <c r="AA142" s="20">
        <v>57</v>
      </c>
      <c r="AB142" s="20">
        <v>0.5</v>
      </c>
      <c r="AD142" s="20">
        <v>366</v>
      </c>
      <c r="AE142" s="20">
        <v>15324</v>
      </c>
      <c r="AF142" s="20">
        <v>453</v>
      </c>
      <c r="AG142" s="20">
        <v>2</v>
      </c>
      <c r="AH142" s="20">
        <v>18</v>
      </c>
      <c r="AI142" s="20">
        <v>5</v>
      </c>
      <c r="AK142" s="20">
        <v>5886</v>
      </c>
      <c r="AL142" s="20">
        <v>12880</v>
      </c>
      <c r="AO142" s="29">
        <v>1</v>
      </c>
      <c r="AP142" s="14">
        <v>0.03</v>
      </c>
      <c r="AQ142" s="15">
        <v>0.5</v>
      </c>
      <c r="AR142" s="16">
        <v>8.5000000000000006E-3</v>
      </c>
      <c r="AS142" s="16">
        <v>2E-3</v>
      </c>
      <c r="AT142" s="16">
        <v>2E-3</v>
      </c>
      <c r="AU142" s="17">
        <v>5.0342990106987333E-2</v>
      </c>
      <c r="AV142" s="16">
        <v>5.3456900789233826E-2</v>
      </c>
      <c r="AW142" s="18">
        <v>1.9408323274264956</v>
      </c>
      <c r="AX142" s="19">
        <v>5.3794400000000006E-2</v>
      </c>
      <c r="BF142" s="19"/>
      <c r="BG142" s="14"/>
      <c r="BI142" s="55" t="s">
        <v>73</v>
      </c>
      <c r="BJ142" s="31" t="s">
        <v>62</v>
      </c>
    </row>
    <row r="143" spans="1:62" s="20" customFormat="1" ht="12" customHeight="1" x14ac:dyDescent="0.2">
      <c r="A143" s="23">
        <v>182656</v>
      </c>
      <c r="B143" s="20" t="s">
        <v>109</v>
      </c>
      <c r="C143" s="24">
        <v>39</v>
      </c>
      <c r="D143" s="24">
        <v>40</v>
      </c>
      <c r="E143" s="54">
        <v>1</v>
      </c>
      <c r="F143" s="20" t="s">
        <v>54</v>
      </c>
      <c r="G143" s="23"/>
      <c r="H143" s="20" t="s">
        <v>71</v>
      </c>
      <c r="I143" s="20" t="s">
        <v>63</v>
      </c>
      <c r="J143" s="26"/>
      <c r="M143" s="20" t="s">
        <v>110</v>
      </c>
      <c r="N143" s="20" t="s">
        <v>75</v>
      </c>
      <c r="O143" s="23" t="s">
        <v>111</v>
      </c>
      <c r="P143" s="23"/>
      <c r="Q143" s="23" t="s">
        <v>112</v>
      </c>
      <c r="R143" s="23">
        <v>182656</v>
      </c>
      <c r="S143" s="19">
        <v>0.04</v>
      </c>
      <c r="V143" s="20">
        <v>34</v>
      </c>
      <c r="W143" s="20">
        <v>54</v>
      </c>
      <c r="Y143" s="20">
        <v>228</v>
      </c>
      <c r="AA143" s="20">
        <v>310</v>
      </c>
      <c r="AB143" s="20">
        <v>0.5</v>
      </c>
      <c r="AD143" s="20">
        <v>3578</v>
      </c>
      <c r="AE143" s="20">
        <v>26828</v>
      </c>
      <c r="AF143" s="20">
        <v>679</v>
      </c>
      <c r="AG143" s="20">
        <v>10</v>
      </c>
      <c r="AH143" s="20">
        <v>40</v>
      </c>
      <c r="AI143" s="20">
        <v>7</v>
      </c>
      <c r="AK143" s="20">
        <v>12168</v>
      </c>
      <c r="AL143" s="20">
        <v>27993</v>
      </c>
      <c r="AO143" s="29">
        <v>1</v>
      </c>
      <c r="AP143" s="14">
        <v>0.04</v>
      </c>
      <c r="AQ143" s="15">
        <v>0.5</v>
      </c>
      <c r="AR143" s="16">
        <v>2.2800000000000001E-2</v>
      </c>
      <c r="AS143" s="16">
        <v>5.4000000000000003E-3</v>
      </c>
      <c r="AT143" s="16">
        <v>3.3999999999999998E-3</v>
      </c>
      <c r="AU143" s="17">
        <v>7.8379281460193545E-2</v>
      </c>
      <c r="AV143" s="16">
        <v>8.3227346330536356E-2</v>
      </c>
      <c r="AW143" s="18">
        <v>2.9615618835049333</v>
      </c>
      <c r="AX143" s="19">
        <v>8.2772579999999998E-2</v>
      </c>
      <c r="BF143" s="19"/>
      <c r="BG143" s="14"/>
      <c r="BI143" s="55" t="s">
        <v>73</v>
      </c>
      <c r="BJ143" s="31" t="s">
        <v>62</v>
      </c>
    </row>
    <row r="144" spans="1:62" s="20" customFormat="1" ht="12" customHeight="1" x14ac:dyDescent="0.2">
      <c r="A144" s="23">
        <v>182657</v>
      </c>
      <c r="B144" s="20" t="s">
        <v>109</v>
      </c>
      <c r="C144" s="24">
        <v>40</v>
      </c>
      <c r="D144" s="24">
        <v>41</v>
      </c>
      <c r="E144" s="54">
        <v>1</v>
      </c>
      <c r="F144" s="20" t="s">
        <v>54</v>
      </c>
      <c r="G144" s="23"/>
      <c r="H144" s="20" t="s">
        <v>71</v>
      </c>
      <c r="I144" s="20" t="s">
        <v>63</v>
      </c>
      <c r="J144" s="26"/>
      <c r="M144" s="20" t="s">
        <v>110</v>
      </c>
      <c r="O144" s="23" t="s">
        <v>111</v>
      </c>
      <c r="P144" s="23"/>
      <c r="Q144" s="23" t="s">
        <v>112</v>
      </c>
      <c r="R144" s="23">
        <v>182657</v>
      </c>
      <c r="S144" s="19">
        <v>0.06</v>
      </c>
      <c r="V144" s="20">
        <v>93</v>
      </c>
      <c r="W144" s="20">
        <v>90</v>
      </c>
      <c r="Y144" s="20">
        <v>169</v>
      </c>
      <c r="AA144" s="20">
        <v>584</v>
      </c>
      <c r="AB144" s="20">
        <v>0.5</v>
      </c>
      <c r="AD144" s="20">
        <v>16548</v>
      </c>
      <c r="AE144" s="20">
        <v>44664</v>
      </c>
      <c r="AF144" s="20">
        <v>653</v>
      </c>
      <c r="AG144" s="20">
        <v>18</v>
      </c>
      <c r="AH144" s="20">
        <v>58</v>
      </c>
      <c r="AI144" s="20">
        <v>7</v>
      </c>
      <c r="AK144" s="20">
        <v>9567</v>
      </c>
      <c r="AL144" s="20">
        <v>26355</v>
      </c>
      <c r="AO144" s="29">
        <v>1</v>
      </c>
      <c r="AP144" s="14">
        <v>0.06</v>
      </c>
      <c r="AQ144" s="15">
        <v>0.5</v>
      </c>
      <c r="AR144" s="16">
        <v>1.6899999999999998E-2</v>
      </c>
      <c r="AS144" s="16">
        <v>8.9999999999999993E-3</v>
      </c>
      <c r="AT144" s="16">
        <v>9.2999999999999992E-3</v>
      </c>
      <c r="AU144" s="17">
        <v>0.10683317271122235</v>
      </c>
      <c r="AV144" s="16">
        <v>0.11344122195535311</v>
      </c>
      <c r="AW144" s="18">
        <v>4.0988209956618098</v>
      </c>
      <c r="AX144" s="19">
        <v>0.11037317000000001</v>
      </c>
      <c r="BF144" s="19"/>
      <c r="BG144" s="14"/>
      <c r="BI144" s="55" t="s">
        <v>73</v>
      </c>
      <c r="BJ144" s="31" t="s">
        <v>62</v>
      </c>
    </row>
    <row r="145" spans="1:62" s="20" customFormat="1" ht="12" customHeight="1" x14ac:dyDescent="0.2">
      <c r="A145" s="23">
        <v>182658</v>
      </c>
      <c r="B145" s="20" t="s">
        <v>109</v>
      </c>
      <c r="C145" s="24">
        <v>41</v>
      </c>
      <c r="D145" s="24">
        <v>42</v>
      </c>
      <c r="E145" s="54">
        <v>1</v>
      </c>
      <c r="F145" s="20" t="s">
        <v>54</v>
      </c>
      <c r="G145" s="23"/>
      <c r="H145" s="20" t="s">
        <v>71</v>
      </c>
      <c r="I145" s="20" t="s">
        <v>63</v>
      </c>
      <c r="J145" s="26"/>
      <c r="M145" s="20" t="s">
        <v>110</v>
      </c>
      <c r="O145" s="23" t="s">
        <v>111</v>
      </c>
      <c r="P145" s="23"/>
      <c r="Q145" s="23" t="s">
        <v>112</v>
      </c>
      <c r="R145" s="23">
        <v>182658</v>
      </c>
      <c r="S145" s="19">
        <v>0.06</v>
      </c>
      <c r="V145" s="20">
        <v>25</v>
      </c>
      <c r="W145" s="20">
        <v>45</v>
      </c>
      <c r="Y145" s="20">
        <v>116</v>
      </c>
      <c r="AA145" s="20">
        <v>227</v>
      </c>
      <c r="AB145" s="20">
        <v>0.5</v>
      </c>
      <c r="AD145" s="20">
        <v>3093</v>
      </c>
      <c r="AE145" s="20">
        <v>18720</v>
      </c>
      <c r="AF145" s="20">
        <v>295</v>
      </c>
      <c r="AG145" s="20">
        <v>7</v>
      </c>
      <c r="AH145" s="20">
        <v>33</v>
      </c>
      <c r="AI145" s="20">
        <v>6</v>
      </c>
      <c r="AK145" s="20">
        <v>5234</v>
      </c>
      <c r="AL145" s="20">
        <v>14714</v>
      </c>
      <c r="AO145" s="29">
        <v>1</v>
      </c>
      <c r="AP145" s="14">
        <v>0.06</v>
      </c>
      <c r="AQ145" s="15">
        <v>0.5</v>
      </c>
      <c r="AR145" s="16">
        <v>1.1599999999999999E-2</v>
      </c>
      <c r="AS145" s="16">
        <v>4.4999999999999997E-3</v>
      </c>
      <c r="AT145" s="16">
        <v>2.5000000000000001E-3</v>
      </c>
      <c r="AU145" s="17">
        <v>8.5522983618076046E-2</v>
      </c>
      <c r="AV145" s="16">
        <v>9.081291438500036E-2</v>
      </c>
      <c r="AW145" s="18">
        <v>3.3649209956618096</v>
      </c>
      <c r="AX145" s="19">
        <v>8.9107850000000002E-2</v>
      </c>
      <c r="BF145" s="19"/>
      <c r="BG145" s="14"/>
      <c r="BI145" s="55" t="s">
        <v>73</v>
      </c>
      <c r="BJ145" s="31" t="s">
        <v>62</v>
      </c>
    </row>
    <row r="146" spans="1:62" s="20" customFormat="1" ht="12" customHeight="1" x14ac:dyDescent="0.2">
      <c r="A146" s="23">
        <v>182659</v>
      </c>
      <c r="B146" s="20" t="s">
        <v>109</v>
      </c>
      <c r="C146" s="24">
        <v>42</v>
      </c>
      <c r="D146" s="24">
        <v>43</v>
      </c>
      <c r="E146" s="54">
        <v>1</v>
      </c>
      <c r="F146" s="20" t="s">
        <v>54</v>
      </c>
      <c r="G146" s="23"/>
      <c r="H146" s="20" t="s">
        <v>71</v>
      </c>
      <c r="I146" s="20" t="s">
        <v>63</v>
      </c>
      <c r="J146" s="26"/>
      <c r="M146" s="20" t="s">
        <v>110</v>
      </c>
      <c r="O146" s="23" t="s">
        <v>111</v>
      </c>
      <c r="P146" s="23"/>
      <c r="Q146" s="23" t="s">
        <v>112</v>
      </c>
      <c r="R146" s="23">
        <v>182659</v>
      </c>
      <c r="S146" s="19">
        <v>0.12</v>
      </c>
      <c r="V146" s="20">
        <v>50</v>
      </c>
      <c r="W146" s="20">
        <v>24</v>
      </c>
      <c r="Y146" s="20">
        <v>77</v>
      </c>
      <c r="AA146" s="20">
        <v>181</v>
      </c>
      <c r="AB146" s="20">
        <v>0.5</v>
      </c>
      <c r="AD146" s="20">
        <v>3583</v>
      </c>
      <c r="AE146" s="20">
        <v>23565</v>
      </c>
      <c r="AF146" s="20">
        <v>301</v>
      </c>
      <c r="AG146" s="20">
        <v>6</v>
      </c>
      <c r="AH146" s="20">
        <v>25</v>
      </c>
      <c r="AI146" s="20">
        <v>6</v>
      </c>
      <c r="AK146" s="20">
        <v>3686</v>
      </c>
      <c r="AL146" s="20">
        <v>14070</v>
      </c>
      <c r="AO146" s="29">
        <v>1</v>
      </c>
      <c r="AP146" s="14">
        <v>0.12</v>
      </c>
      <c r="AQ146" s="15">
        <v>0.5</v>
      </c>
      <c r="AR146" s="16">
        <v>7.7000000000000002E-3</v>
      </c>
      <c r="AS146" s="16">
        <v>2.3999999999999998E-3</v>
      </c>
      <c r="AT146" s="16">
        <v>5.0000000000000001E-3</v>
      </c>
      <c r="AU146" s="17">
        <v>0.14601393987569702</v>
      </c>
      <c r="AV146" s="16">
        <v>0.1550454726902869</v>
      </c>
      <c r="AW146" s="18">
        <v>5.8345983321324377</v>
      </c>
      <c r="AX146" s="19">
        <v>0.14832682</v>
      </c>
      <c r="BF146" s="19"/>
      <c r="BG146" s="14"/>
      <c r="BI146" s="55" t="s">
        <v>73</v>
      </c>
      <c r="BJ146" s="31" t="s">
        <v>62</v>
      </c>
    </row>
    <row r="147" spans="1:62" s="20" customFormat="1" ht="12" customHeight="1" x14ac:dyDescent="0.2">
      <c r="A147" s="23" t="s">
        <v>116</v>
      </c>
      <c r="B147" s="20" t="s">
        <v>109</v>
      </c>
      <c r="C147" s="24">
        <v>43</v>
      </c>
      <c r="D147" s="24">
        <v>47</v>
      </c>
      <c r="E147" s="54">
        <v>4</v>
      </c>
      <c r="F147" s="20" t="s">
        <v>85</v>
      </c>
      <c r="G147" s="23"/>
      <c r="H147" s="20" t="s">
        <v>71</v>
      </c>
      <c r="I147" s="20" t="s">
        <v>63</v>
      </c>
      <c r="J147" s="26"/>
      <c r="M147" s="20" t="s">
        <v>110</v>
      </c>
      <c r="O147" s="23" t="s">
        <v>111</v>
      </c>
      <c r="P147" s="23"/>
      <c r="Q147" s="23" t="s">
        <v>112</v>
      </c>
      <c r="R147" s="23" t="s">
        <v>116</v>
      </c>
      <c r="S147" s="19">
        <v>5.0000000000000001E-3</v>
      </c>
      <c r="V147" s="20">
        <v>29</v>
      </c>
      <c r="W147" s="20">
        <v>17</v>
      </c>
      <c r="Y147" s="20">
        <v>77</v>
      </c>
      <c r="AA147" s="20">
        <v>226</v>
      </c>
      <c r="AB147" s="20">
        <v>0.5</v>
      </c>
      <c r="AD147" s="20">
        <v>1401</v>
      </c>
      <c r="AE147" s="20">
        <v>16157</v>
      </c>
      <c r="AF147" s="20">
        <v>285</v>
      </c>
      <c r="AG147" s="20">
        <v>8</v>
      </c>
      <c r="AH147" s="20">
        <v>24</v>
      </c>
      <c r="AI147" s="20">
        <v>7</v>
      </c>
      <c r="AK147" s="20">
        <v>4166</v>
      </c>
      <c r="AL147" s="20">
        <v>17318</v>
      </c>
      <c r="AO147" s="29">
        <v>4</v>
      </c>
      <c r="AP147" s="14">
        <v>5.0000000000000001E-3</v>
      </c>
      <c r="AQ147" s="15">
        <v>0.5</v>
      </c>
      <c r="AR147" s="16">
        <v>7.7000000000000002E-3</v>
      </c>
      <c r="AS147" s="16">
        <v>1.6999999999999999E-3</v>
      </c>
      <c r="AT147" s="16">
        <v>2.8999999999999998E-3</v>
      </c>
      <c r="AU147" s="17">
        <v>2.6311524782745392E-2</v>
      </c>
      <c r="AV147" s="16">
        <v>2.7938995417943372E-2</v>
      </c>
      <c r="AW147" s="18">
        <v>0.94170843723039988</v>
      </c>
      <c r="AX147" s="19">
        <v>2.9785470000000001E-2</v>
      </c>
      <c r="BF147" s="19"/>
      <c r="BG147" s="14"/>
      <c r="BI147" s="55" t="s">
        <v>73</v>
      </c>
      <c r="BJ147" s="31" t="s">
        <v>62</v>
      </c>
    </row>
    <row r="148" spans="1:62" s="20" customFormat="1" ht="12" customHeight="1" x14ac:dyDescent="0.2">
      <c r="A148" s="23" t="s">
        <v>117</v>
      </c>
      <c r="B148" s="20" t="s">
        <v>109</v>
      </c>
      <c r="C148" s="24">
        <v>47</v>
      </c>
      <c r="D148" s="24">
        <v>51</v>
      </c>
      <c r="E148" s="54">
        <v>4</v>
      </c>
      <c r="F148" s="20" t="s">
        <v>85</v>
      </c>
      <c r="G148" s="23"/>
      <c r="H148" s="20" t="s">
        <v>71</v>
      </c>
      <c r="I148" s="20" t="s">
        <v>63</v>
      </c>
      <c r="J148" s="26"/>
      <c r="M148" s="20" t="s">
        <v>110</v>
      </c>
      <c r="O148" s="23" t="s">
        <v>111</v>
      </c>
      <c r="P148" s="23"/>
      <c r="Q148" s="23" t="s">
        <v>112</v>
      </c>
      <c r="R148" s="23" t="s">
        <v>117</v>
      </c>
      <c r="S148" s="19">
        <v>5.0000000000000001E-3</v>
      </c>
      <c r="V148" s="20">
        <v>26</v>
      </c>
      <c r="W148" s="20">
        <v>22</v>
      </c>
      <c r="Y148" s="20">
        <v>225</v>
      </c>
      <c r="AA148" s="20">
        <v>71</v>
      </c>
      <c r="AB148" s="20">
        <v>0.5</v>
      </c>
      <c r="AD148" s="20">
        <v>920</v>
      </c>
      <c r="AE148" s="20">
        <v>17856</v>
      </c>
      <c r="AF148" s="20">
        <v>536</v>
      </c>
      <c r="AG148" s="20">
        <v>4</v>
      </c>
      <c r="AH148" s="20">
        <v>27</v>
      </c>
      <c r="AI148" s="20">
        <v>2.5</v>
      </c>
      <c r="AK148" s="20">
        <v>6746</v>
      </c>
      <c r="AL148" s="20">
        <v>22232</v>
      </c>
      <c r="AO148" s="29">
        <v>4</v>
      </c>
      <c r="AP148" s="14">
        <v>5.0000000000000001E-3</v>
      </c>
      <c r="AQ148" s="15">
        <v>0.5</v>
      </c>
      <c r="AR148" s="16">
        <v>2.2499999999999999E-2</v>
      </c>
      <c r="AS148" s="16">
        <v>2.2000000000000001E-3</v>
      </c>
      <c r="AT148" s="16">
        <v>2.5999999999999999E-3</v>
      </c>
      <c r="AU148" s="17">
        <v>3.9871025173982715E-2</v>
      </c>
      <c r="AV148" s="16">
        <v>4.2337203899909283E-2</v>
      </c>
      <c r="AW148" s="18">
        <v>1.3778084372304</v>
      </c>
      <c r="AX148" s="19">
        <v>4.4298000000000004E-2</v>
      </c>
      <c r="BF148" s="19"/>
      <c r="BG148" s="14"/>
      <c r="BI148" s="55" t="s">
        <v>73</v>
      </c>
      <c r="BJ148" s="31" t="s">
        <v>62</v>
      </c>
    </row>
    <row r="149" spans="1:62" s="20" customFormat="1" ht="12" customHeight="1" x14ac:dyDescent="0.2">
      <c r="A149" s="23" t="s">
        <v>118</v>
      </c>
      <c r="B149" s="20" t="s">
        <v>109</v>
      </c>
      <c r="C149" s="24">
        <v>51</v>
      </c>
      <c r="D149" s="24">
        <v>55</v>
      </c>
      <c r="E149" s="54">
        <v>4</v>
      </c>
      <c r="F149" s="20" t="s">
        <v>85</v>
      </c>
      <c r="G149" s="23"/>
      <c r="H149" s="20" t="s">
        <v>71</v>
      </c>
      <c r="I149" s="20" t="s">
        <v>63</v>
      </c>
      <c r="J149" s="26"/>
      <c r="M149" s="20" t="s">
        <v>110</v>
      </c>
      <c r="O149" s="23" t="s">
        <v>111</v>
      </c>
      <c r="P149" s="23"/>
      <c r="Q149" s="23" t="s">
        <v>112</v>
      </c>
      <c r="R149" s="23" t="s">
        <v>118</v>
      </c>
      <c r="S149" s="19">
        <v>0.04</v>
      </c>
      <c r="V149" s="20">
        <v>34</v>
      </c>
      <c r="W149" s="20">
        <v>45</v>
      </c>
      <c r="Y149" s="20">
        <v>831</v>
      </c>
      <c r="AA149" s="20">
        <v>94</v>
      </c>
      <c r="AB149" s="20">
        <v>0.5</v>
      </c>
      <c r="AD149" s="20">
        <v>2425</v>
      </c>
      <c r="AE149" s="20">
        <v>20659</v>
      </c>
      <c r="AF149" s="20">
        <v>532</v>
      </c>
      <c r="AG149" s="20">
        <v>11</v>
      </c>
      <c r="AH149" s="20">
        <v>31</v>
      </c>
      <c r="AI149" s="20">
        <v>2.5</v>
      </c>
      <c r="AK149" s="20">
        <v>9023</v>
      </c>
      <c r="AL149" s="20">
        <v>23541</v>
      </c>
      <c r="AO149" s="29">
        <v>4</v>
      </c>
      <c r="AP149" s="14">
        <v>0.04</v>
      </c>
      <c r="AQ149" s="15">
        <v>0.5</v>
      </c>
      <c r="AR149" s="16">
        <v>8.3099999999999993E-2</v>
      </c>
      <c r="AS149" s="16">
        <v>4.4999999999999997E-3</v>
      </c>
      <c r="AT149" s="16">
        <v>3.3999999999999998E-3</v>
      </c>
      <c r="AU149" s="17">
        <v>0.13472667417844814</v>
      </c>
      <c r="AV149" s="16">
        <v>0.1430600454981939</v>
      </c>
      <c r="AW149" s="18">
        <v>4.7480618835049331</v>
      </c>
      <c r="AX149" s="19">
        <v>0.14253545999999997</v>
      </c>
      <c r="BF149" s="19"/>
      <c r="BG149" s="14"/>
      <c r="BI149" s="55" t="s">
        <v>73</v>
      </c>
      <c r="BJ149" s="31" t="s">
        <v>62</v>
      </c>
    </row>
    <row r="150" spans="1:62" s="20" customFormat="1" ht="12" customHeight="1" x14ac:dyDescent="0.2">
      <c r="A150" s="23" t="s">
        <v>119</v>
      </c>
      <c r="B150" s="20" t="s">
        <v>109</v>
      </c>
      <c r="C150" s="24">
        <v>55</v>
      </c>
      <c r="D150" s="24">
        <v>58</v>
      </c>
      <c r="E150" s="54">
        <v>3</v>
      </c>
      <c r="F150" s="20" t="s">
        <v>85</v>
      </c>
      <c r="G150" s="23"/>
      <c r="H150" s="20" t="s">
        <v>71</v>
      </c>
      <c r="I150" s="20" t="s">
        <v>63</v>
      </c>
      <c r="J150" s="26"/>
      <c r="M150" s="20" t="s">
        <v>110</v>
      </c>
      <c r="O150" s="23" t="s">
        <v>111</v>
      </c>
      <c r="P150" s="23"/>
      <c r="Q150" s="23" t="s">
        <v>112</v>
      </c>
      <c r="R150" s="23" t="s">
        <v>119</v>
      </c>
      <c r="S150" s="19">
        <v>0.06</v>
      </c>
      <c r="V150" s="20">
        <v>61</v>
      </c>
      <c r="W150" s="20">
        <v>79</v>
      </c>
      <c r="Y150" s="20">
        <v>156</v>
      </c>
      <c r="AA150" s="20">
        <v>367</v>
      </c>
      <c r="AB150" s="20">
        <v>0.5</v>
      </c>
      <c r="AD150" s="20">
        <v>6225</v>
      </c>
      <c r="AE150" s="20">
        <v>25742</v>
      </c>
      <c r="AF150" s="20">
        <v>571</v>
      </c>
      <c r="AG150" s="20">
        <v>12</v>
      </c>
      <c r="AH150" s="20">
        <v>42</v>
      </c>
      <c r="AI150" s="20">
        <v>8</v>
      </c>
      <c r="AK150" s="20">
        <v>6812</v>
      </c>
      <c r="AL150" s="20">
        <v>39158</v>
      </c>
      <c r="AO150" s="29">
        <v>3</v>
      </c>
      <c r="AP150" s="14">
        <v>0.06</v>
      </c>
      <c r="AQ150" s="15">
        <v>0.5</v>
      </c>
      <c r="AR150" s="16">
        <v>1.5599999999999999E-2</v>
      </c>
      <c r="AS150" s="16">
        <v>7.9000000000000008E-3</v>
      </c>
      <c r="AT150" s="16">
        <v>6.1000000000000004E-3</v>
      </c>
      <c r="AU150" s="17">
        <v>9.842701466647695E-2</v>
      </c>
      <c r="AV150" s="16">
        <v>0.10451511018365274</v>
      </c>
      <c r="AW150" s="18">
        <v>3.8147209956618102</v>
      </c>
      <c r="AX150" s="19">
        <v>0.10216741</v>
      </c>
      <c r="BF150" s="19"/>
      <c r="BG150" s="14"/>
      <c r="BI150" s="55" t="s">
        <v>73</v>
      </c>
      <c r="BJ150" s="31" t="s">
        <v>62</v>
      </c>
    </row>
    <row r="151" spans="1:62" s="20" customFormat="1" ht="12" customHeight="1" x14ac:dyDescent="0.2">
      <c r="A151" s="23" t="s">
        <v>120</v>
      </c>
      <c r="B151" s="20" t="s">
        <v>109</v>
      </c>
      <c r="C151" s="24">
        <v>58</v>
      </c>
      <c r="D151" s="24">
        <v>61</v>
      </c>
      <c r="E151" s="54">
        <v>3</v>
      </c>
      <c r="F151" s="20" t="s">
        <v>85</v>
      </c>
      <c r="G151" s="23"/>
      <c r="H151" s="20" t="s">
        <v>71</v>
      </c>
      <c r="I151" s="20" t="s">
        <v>63</v>
      </c>
      <c r="J151" s="26"/>
      <c r="M151" s="20" t="s">
        <v>110</v>
      </c>
      <c r="O151" s="23" t="s">
        <v>111</v>
      </c>
      <c r="P151" s="23"/>
      <c r="Q151" s="23" t="s">
        <v>112</v>
      </c>
      <c r="R151" s="23" t="s">
        <v>120</v>
      </c>
      <c r="S151" s="19">
        <v>0.04</v>
      </c>
      <c r="V151" s="20">
        <v>175</v>
      </c>
      <c r="W151" s="20">
        <v>72</v>
      </c>
      <c r="Y151" s="20">
        <v>93</v>
      </c>
      <c r="AA151" s="20">
        <v>925</v>
      </c>
      <c r="AB151" s="20">
        <v>0.5</v>
      </c>
      <c r="AD151" s="20">
        <v>2088</v>
      </c>
      <c r="AE151" s="20">
        <v>28238</v>
      </c>
      <c r="AF151" s="20">
        <v>536</v>
      </c>
      <c r="AG151" s="20">
        <v>30</v>
      </c>
      <c r="AH151" s="20">
        <v>34</v>
      </c>
      <c r="AI151" s="20">
        <v>6</v>
      </c>
      <c r="AK151" s="20">
        <v>7376</v>
      </c>
      <c r="AL151" s="20">
        <v>26327</v>
      </c>
      <c r="AO151" s="29">
        <v>3</v>
      </c>
      <c r="AP151" s="14">
        <v>0.04</v>
      </c>
      <c r="AQ151" s="15">
        <v>0.5</v>
      </c>
      <c r="AR151" s="16">
        <v>9.2999999999999992E-3</v>
      </c>
      <c r="AS151" s="16">
        <v>7.1999999999999998E-3</v>
      </c>
      <c r="AT151" s="16">
        <v>1.7500000000000002E-2</v>
      </c>
      <c r="AU151" s="17">
        <v>9.5820990556964289E-2</v>
      </c>
      <c r="AV151" s="16">
        <v>0.10174789329843173</v>
      </c>
      <c r="AW151" s="18">
        <v>3.5603618835049335</v>
      </c>
      <c r="AX151" s="19">
        <v>9.7882709999999998E-2</v>
      </c>
      <c r="BF151" s="19"/>
      <c r="BG151" s="14"/>
      <c r="BI151" s="55" t="s">
        <v>73</v>
      </c>
      <c r="BJ151" s="31" t="s">
        <v>62</v>
      </c>
    </row>
    <row r="152" spans="1:62" s="20" customFormat="1" ht="12" customHeight="1" x14ac:dyDescent="0.2">
      <c r="A152" s="23">
        <v>182660</v>
      </c>
      <c r="B152" s="20" t="s">
        <v>109</v>
      </c>
      <c r="C152" s="24">
        <v>61</v>
      </c>
      <c r="D152" s="24">
        <v>62</v>
      </c>
      <c r="E152" s="54">
        <v>1</v>
      </c>
      <c r="F152" s="20" t="s">
        <v>54</v>
      </c>
      <c r="G152" s="23"/>
      <c r="H152" s="20" t="s">
        <v>71</v>
      </c>
      <c r="I152" s="20" t="s">
        <v>63</v>
      </c>
      <c r="J152" s="26"/>
      <c r="M152" s="20" t="s">
        <v>110</v>
      </c>
      <c r="O152" s="23" t="s">
        <v>111</v>
      </c>
      <c r="P152" s="23"/>
      <c r="Q152" s="23" t="s">
        <v>112</v>
      </c>
      <c r="R152" s="23">
        <v>182660</v>
      </c>
      <c r="S152" s="19">
        <v>0.16</v>
      </c>
      <c r="V152" s="20">
        <v>64</v>
      </c>
      <c r="W152" s="20">
        <v>13</v>
      </c>
      <c r="Y152" s="20">
        <v>44</v>
      </c>
      <c r="AA152" s="20">
        <v>87</v>
      </c>
      <c r="AB152" s="20">
        <v>0.5</v>
      </c>
      <c r="AD152" s="20">
        <v>291</v>
      </c>
      <c r="AE152" s="20">
        <v>31635</v>
      </c>
      <c r="AF152" s="20">
        <v>542</v>
      </c>
      <c r="AG152" s="20">
        <v>3</v>
      </c>
      <c r="AH152" s="20">
        <v>23</v>
      </c>
      <c r="AI152" s="20">
        <v>2.5</v>
      </c>
      <c r="AK152" s="20">
        <v>5757</v>
      </c>
      <c r="AL152" s="20">
        <v>14980</v>
      </c>
      <c r="AO152" s="29">
        <v>1</v>
      </c>
      <c r="AP152" s="14">
        <v>0.16</v>
      </c>
      <c r="AQ152" s="15">
        <v>0.5</v>
      </c>
      <c r="AR152" s="16">
        <v>4.4000000000000003E-3</v>
      </c>
      <c r="AS152" s="16">
        <v>1.2999999999999999E-3</v>
      </c>
      <c r="AT152" s="16">
        <v>6.4000000000000003E-3</v>
      </c>
      <c r="AU152" s="17">
        <v>0.18527504566889172</v>
      </c>
      <c r="AV152" s="16">
        <v>0.19673503131209638</v>
      </c>
      <c r="AW152" s="18">
        <v>7.4494165564461907</v>
      </c>
      <c r="AX152" s="19">
        <v>0.1867644</v>
      </c>
      <c r="BF152" s="19"/>
      <c r="BG152" s="14"/>
      <c r="BI152" s="55" t="s">
        <v>73</v>
      </c>
      <c r="BJ152" s="31" t="s">
        <v>62</v>
      </c>
    </row>
    <row r="153" spans="1:62" s="20" customFormat="1" ht="12" customHeight="1" x14ac:dyDescent="0.2">
      <c r="A153" s="23">
        <v>182661</v>
      </c>
      <c r="B153" s="20" t="s">
        <v>109</v>
      </c>
      <c r="C153" s="24">
        <v>62</v>
      </c>
      <c r="D153" s="24">
        <v>63</v>
      </c>
      <c r="E153" s="54">
        <v>1</v>
      </c>
      <c r="F153" s="20" t="s">
        <v>54</v>
      </c>
      <c r="G153" s="23"/>
      <c r="H153" s="20" t="s">
        <v>71</v>
      </c>
      <c r="I153" s="20" t="s">
        <v>63</v>
      </c>
      <c r="J153" s="26"/>
      <c r="M153" s="20" t="s">
        <v>110</v>
      </c>
      <c r="O153" s="23" t="s">
        <v>111</v>
      </c>
      <c r="P153" s="23"/>
      <c r="Q153" s="23" t="s">
        <v>112</v>
      </c>
      <c r="R153" s="23">
        <v>182661</v>
      </c>
      <c r="S153" s="19">
        <v>0.04</v>
      </c>
      <c r="T153" s="20">
        <v>0.06</v>
      </c>
      <c r="V153" s="20">
        <v>105</v>
      </c>
      <c r="W153" s="20">
        <v>52</v>
      </c>
      <c r="Y153" s="20">
        <v>50</v>
      </c>
      <c r="AA153" s="20">
        <v>1134</v>
      </c>
      <c r="AB153" s="20">
        <v>0.5</v>
      </c>
      <c r="AD153" s="20">
        <v>1036</v>
      </c>
      <c r="AE153" s="20">
        <v>25910</v>
      </c>
      <c r="AF153" s="20">
        <v>1334</v>
      </c>
      <c r="AG153" s="20">
        <v>36</v>
      </c>
      <c r="AH153" s="20">
        <v>33</v>
      </c>
      <c r="AI153" s="20">
        <v>5</v>
      </c>
      <c r="AK153" s="20">
        <v>28610</v>
      </c>
      <c r="AL153" s="20">
        <v>22127</v>
      </c>
      <c r="AO153" s="29">
        <v>1</v>
      </c>
      <c r="AP153" s="14">
        <v>0.05</v>
      </c>
      <c r="AQ153" s="15">
        <v>0.5</v>
      </c>
      <c r="AR153" s="16">
        <v>5.0000000000000001E-3</v>
      </c>
      <c r="AS153" s="16">
        <v>5.1999999999999998E-3</v>
      </c>
      <c r="AT153" s="16">
        <v>1.0500000000000001E-2</v>
      </c>
      <c r="AU153" s="17">
        <v>8.6259744947592171E-2</v>
      </c>
      <c r="AV153" s="16">
        <v>9.1595247282064834E-2</v>
      </c>
      <c r="AW153" s="18">
        <v>3.3168914395833715</v>
      </c>
      <c r="AX153" s="19">
        <v>8.8633810000000007E-2</v>
      </c>
      <c r="BF153" s="19"/>
      <c r="BG153" s="14"/>
      <c r="BI153" s="55" t="s">
        <v>73</v>
      </c>
      <c r="BJ153" s="31" t="s">
        <v>62</v>
      </c>
    </row>
    <row r="154" spans="1:62" s="20" customFormat="1" ht="12" customHeight="1" x14ac:dyDescent="0.2">
      <c r="A154" s="23">
        <v>182662</v>
      </c>
      <c r="B154" s="20" t="s">
        <v>109</v>
      </c>
      <c r="C154" s="24">
        <v>63</v>
      </c>
      <c r="D154" s="24">
        <v>64</v>
      </c>
      <c r="E154" s="54">
        <v>1</v>
      </c>
      <c r="F154" s="20" t="s">
        <v>54</v>
      </c>
      <c r="G154" s="23"/>
      <c r="H154" s="20" t="s">
        <v>71</v>
      </c>
      <c r="I154" s="20" t="s">
        <v>63</v>
      </c>
      <c r="J154" s="26"/>
      <c r="M154" s="20" t="s">
        <v>110</v>
      </c>
      <c r="O154" s="23" t="s">
        <v>111</v>
      </c>
      <c r="P154" s="23"/>
      <c r="Q154" s="23" t="s">
        <v>112</v>
      </c>
      <c r="R154" s="23">
        <v>182662</v>
      </c>
      <c r="S154" s="19">
        <v>0.08</v>
      </c>
      <c r="V154" s="20">
        <v>52</v>
      </c>
      <c r="W154" s="20">
        <v>92</v>
      </c>
      <c r="Y154" s="20">
        <v>112</v>
      </c>
      <c r="AA154" s="20">
        <v>1707</v>
      </c>
      <c r="AB154" s="20">
        <v>0.5</v>
      </c>
      <c r="AD154" s="20">
        <v>954</v>
      </c>
      <c r="AE154" s="20">
        <v>43090</v>
      </c>
      <c r="AF154" s="20">
        <v>1080</v>
      </c>
      <c r="AG154" s="20">
        <v>55</v>
      </c>
      <c r="AH154" s="20">
        <v>36</v>
      </c>
      <c r="AI154" s="20">
        <v>6</v>
      </c>
      <c r="AK154" s="20">
        <v>19510</v>
      </c>
      <c r="AL154" s="20">
        <v>11459</v>
      </c>
      <c r="AO154" s="29">
        <v>1</v>
      </c>
      <c r="AP154" s="14">
        <v>0.08</v>
      </c>
      <c r="AQ154" s="15">
        <v>0.5</v>
      </c>
      <c r="AR154" s="16">
        <v>1.12E-2</v>
      </c>
      <c r="AS154" s="16">
        <v>9.1999999999999998E-3</v>
      </c>
      <c r="AT154" s="16">
        <v>5.1999999999999998E-3</v>
      </c>
      <c r="AU154" s="17">
        <v>0.11305036243578803</v>
      </c>
      <c r="AV154" s="16">
        <v>0.12004296916162052</v>
      </c>
      <c r="AW154" s="18">
        <v>4.4770801078186864</v>
      </c>
      <c r="AX154" s="19">
        <v>0.11661564000000001</v>
      </c>
      <c r="BF154" s="19"/>
      <c r="BG154" s="14"/>
      <c r="BI154" s="55" t="s">
        <v>73</v>
      </c>
      <c r="BJ154" s="31" t="s">
        <v>62</v>
      </c>
    </row>
    <row r="155" spans="1:62" s="20" customFormat="1" ht="12" customHeight="1" x14ac:dyDescent="0.2">
      <c r="A155" s="23">
        <v>182663</v>
      </c>
      <c r="B155" s="20" t="s">
        <v>109</v>
      </c>
      <c r="C155" s="24">
        <v>64</v>
      </c>
      <c r="D155" s="24">
        <v>65</v>
      </c>
      <c r="E155" s="54">
        <v>1</v>
      </c>
      <c r="F155" s="20" t="s">
        <v>54</v>
      </c>
      <c r="G155" s="23"/>
      <c r="H155" s="20" t="s">
        <v>71</v>
      </c>
      <c r="I155" s="20" t="s">
        <v>63</v>
      </c>
      <c r="J155" s="26"/>
      <c r="M155" s="20" t="s">
        <v>110</v>
      </c>
      <c r="O155" s="23" t="s">
        <v>111</v>
      </c>
      <c r="P155" s="23"/>
      <c r="Q155" s="23" t="s">
        <v>112</v>
      </c>
      <c r="R155" s="23">
        <v>182663</v>
      </c>
      <c r="S155" s="19">
        <v>0.08</v>
      </c>
      <c r="V155" s="20">
        <v>97</v>
      </c>
      <c r="W155" s="20">
        <v>287</v>
      </c>
      <c r="Y155" s="20">
        <v>1344</v>
      </c>
      <c r="AA155" s="20">
        <v>470</v>
      </c>
      <c r="AB155" s="20">
        <v>0.5</v>
      </c>
      <c r="AD155" s="20">
        <v>5990</v>
      </c>
      <c r="AE155" s="20">
        <v>40695</v>
      </c>
      <c r="AF155" s="20">
        <v>1256</v>
      </c>
      <c r="AG155" s="20">
        <v>23</v>
      </c>
      <c r="AH155" s="20">
        <v>39</v>
      </c>
      <c r="AI155" s="20">
        <v>5</v>
      </c>
      <c r="AK155" s="20">
        <v>17290</v>
      </c>
      <c r="AL155" s="20">
        <v>29855</v>
      </c>
      <c r="AO155" s="29">
        <v>1</v>
      </c>
      <c r="AP155" s="14">
        <v>0.08</v>
      </c>
      <c r="AQ155" s="15">
        <v>0.5</v>
      </c>
      <c r="AR155" s="16">
        <v>0.13439999999999999</v>
      </c>
      <c r="AS155" s="16">
        <v>2.87E-2</v>
      </c>
      <c r="AT155" s="16">
        <v>9.7000000000000003E-3</v>
      </c>
      <c r="AU155" s="17">
        <v>0.24795206280303453</v>
      </c>
      <c r="AV155" s="16">
        <v>0.26328886690240527</v>
      </c>
      <c r="AW155" s="18">
        <v>8.966580107818686</v>
      </c>
      <c r="AX155" s="19">
        <v>0.26024129000000001</v>
      </c>
      <c r="BF155" s="19"/>
      <c r="BG155" s="14"/>
      <c r="BI155" s="55" t="s">
        <v>73</v>
      </c>
      <c r="BJ155" s="31" t="s">
        <v>62</v>
      </c>
    </row>
    <row r="156" spans="1:62" s="20" customFormat="1" ht="12" customHeight="1" x14ac:dyDescent="0.2">
      <c r="A156" s="23">
        <v>182664</v>
      </c>
      <c r="B156" s="20" t="s">
        <v>109</v>
      </c>
      <c r="C156" s="24">
        <v>65</v>
      </c>
      <c r="D156" s="24">
        <v>66</v>
      </c>
      <c r="E156" s="54">
        <v>1</v>
      </c>
      <c r="F156" s="20" t="s">
        <v>54</v>
      </c>
      <c r="G156" s="23"/>
      <c r="H156" s="20" t="s">
        <v>71</v>
      </c>
      <c r="I156" s="20" t="s">
        <v>63</v>
      </c>
      <c r="J156" s="26"/>
      <c r="M156" s="20" t="s">
        <v>110</v>
      </c>
      <c r="O156" s="23" t="s">
        <v>111</v>
      </c>
      <c r="P156" s="23"/>
      <c r="Q156" s="23" t="s">
        <v>112</v>
      </c>
      <c r="R156" s="23">
        <v>182664</v>
      </c>
      <c r="S156" s="19">
        <v>0.05</v>
      </c>
      <c r="V156" s="20">
        <v>184</v>
      </c>
      <c r="W156" s="20">
        <v>102</v>
      </c>
      <c r="Y156" s="20">
        <v>506</v>
      </c>
      <c r="AA156" s="20">
        <v>132</v>
      </c>
      <c r="AB156" s="20">
        <v>0.5</v>
      </c>
      <c r="AD156" s="20">
        <v>3625</v>
      </c>
      <c r="AE156" s="20">
        <v>38580</v>
      </c>
      <c r="AF156" s="20">
        <v>938</v>
      </c>
      <c r="AG156" s="20">
        <v>8</v>
      </c>
      <c r="AH156" s="20">
        <v>30</v>
      </c>
      <c r="AI156" s="20">
        <v>6</v>
      </c>
      <c r="AK156" s="20">
        <v>17540</v>
      </c>
      <c r="AL156" s="20">
        <v>17556</v>
      </c>
      <c r="AO156" s="29">
        <v>1</v>
      </c>
      <c r="AP156" s="14">
        <v>0.05</v>
      </c>
      <c r="AQ156" s="15">
        <v>0.5</v>
      </c>
      <c r="AR156" s="16">
        <v>5.0599999999999999E-2</v>
      </c>
      <c r="AS156" s="16">
        <v>1.0200000000000001E-2</v>
      </c>
      <c r="AT156" s="16">
        <v>1.84E-2</v>
      </c>
      <c r="AU156" s="17">
        <v>0.14805079107363825</v>
      </c>
      <c r="AV156" s="16">
        <v>0.15720831109498595</v>
      </c>
      <c r="AW156" s="18">
        <v>5.3470914395833713</v>
      </c>
      <c r="AX156" s="19">
        <v>0.15264571999999998</v>
      </c>
      <c r="BF156" s="19"/>
      <c r="BG156" s="14"/>
      <c r="BI156" s="55" t="s">
        <v>73</v>
      </c>
      <c r="BJ156" s="31" t="s">
        <v>62</v>
      </c>
    </row>
    <row r="157" spans="1:62" s="20" customFormat="1" ht="12" customHeight="1" x14ac:dyDescent="0.2">
      <c r="A157" s="23">
        <v>182665</v>
      </c>
      <c r="B157" s="20" t="s">
        <v>109</v>
      </c>
      <c r="C157" s="24">
        <v>66</v>
      </c>
      <c r="D157" s="24">
        <v>67</v>
      </c>
      <c r="E157" s="54">
        <v>1</v>
      </c>
      <c r="F157" s="20" t="s">
        <v>54</v>
      </c>
      <c r="G157" s="23"/>
      <c r="H157" s="20" t="s">
        <v>71</v>
      </c>
      <c r="I157" s="20" t="s">
        <v>63</v>
      </c>
      <c r="J157" s="26"/>
      <c r="M157" s="20" t="s">
        <v>110</v>
      </c>
      <c r="O157" s="23" t="s">
        <v>111</v>
      </c>
      <c r="P157" s="23"/>
      <c r="Q157" s="23" t="s">
        <v>112</v>
      </c>
      <c r="R157" s="23">
        <v>182665</v>
      </c>
      <c r="S157" s="19">
        <v>0.06</v>
      </c>
      <c r="V157" s="20">
        <v>145</v>
      </c>
      <c r="W157" s="20">
        <v>496</v>
      </c>
      <c r="Y157" s="20">
        <v>1748</v>
      </c>
      <c r="AA157" s="20">
        <v>199</v>
      </c>
      <c r="AB157" s="20">
        <v>0.5</v>
      </c>
      <c r="AD157" s="20">
        <v>4282</v>
      </c>
      <c r="AE157" s="20">
        <v>31570</v>
      </c>
      <c r="AF157" s="20">
        <v>1084</v>
      </c>
      <c r="AG157" s="20">
        <v>19</v>
      </c>
      <c r="AH157" s="20">
        <v>27</v>
      </c>
      <c r="AI157" s="20">
        <v>6</v>
      </c>
      <c r="AK157" s="20">
        <v>19590</v>
      </c>
      <c r="AL157" s="20">
        <v>27314</v>
      </c>
      <c r="AO157" s="29">
        <v>1</v>
      </c>
      <c r="AP157" s="14">
        <v>0.06</v>
      </c>
      <c r="AQ157" s="15">
        <v>0.5</v>
      </c>
      <c r="AR157" s="16">
        <v>0.17480000000000001</v>
      </c>
      <c r="AS157" s="16">
        <v>4.9599999999999998E-2</v>
      </c>
      <c r="AT157" s="16">
        <v>1.4500000000000001E-2</v>
      </c>
      <c r="AU157" s="17">
        <v>0.28618437966700455</v>
      </c>
      <c r="AV157" s="16">
        <v>0.30388600197913429</v>
      </c>
      <c r="AW157" s="18">
        <v>10.20442099566181</v>
      </c>
      <c r="AX157" s="19">
        <v>0.30265833000000003</v>
      </c>
      <c r="BF157" s="19"/>
      <c r="BG157" s="14"/>
      <c r="BI157" s="55" t="s">
        <v>73</v>
      </c>
      <c r="BJ157" s="31" t="s">
        <v>62</v>
      </c>
    </row>
    <row r="158" spans="1:62" s="20" customFormat="1" ht="12" customHeight="1" x14ac:dyDescent="0.2">
      <c r="A158" s="23">
        <v>182666</v>
      </c>
      <c r="B158" s="20" t="s">
        <v>109</v>
      </c>
      <c r="C158" s="24">
        <v>67</v>
      </c>
      <c r="D158" s="24">
        <v>68</v>
      </c>
      <c r="E158" s="54">
        <v>1</v>
      </c>
      <c r="F158" s="20" t="s">
        <v>54</v>
      </c>
      <c r="G158" s="23"/>
      <c r="H158" s="20" t="s">
        <v>71</v>
      </c>
      <c r="I158" s="20" t="s">
        <v>63</v>
      </c>
      <c r="J158" s="26"/>
      <c r="M158" s="20" t="s">
        <v>110</v>
      </c>
      <c r="O158" s="23" t="s">
        <v>111</v>
      </c>
      <c r="P158" s="23"/>
      <c r="Q158" s="23" t="s">
        <v>112</v>
      </c>
      <c r="R158" s="23">
        <v>182666</v>
      </c>
      <c r="S158" s="19">
        <v>5.0000000000000001E-3</v>
      </c>
      <c r="V158" s="20">
        <v>57</v>
      </c>
      <c r="W158" s="20">
        <v>73</v>
      </c>
      <c r="Y158" s="20">
        <v>61</v>
      </c>
      <c r="AA158" s="20">
        <v>2022</v>
      </c>
      <c r="AB158" s="20">
        <v>0.5</v>
      </c>
      <c r="AD158" s="20">
        <v>1487</v>
      </c>
      <c r="AE158" s="20">
        <v>31150</v>
      </c>
      <c r="AF158" s="20">
        <v>531</v>
      </c>
      <c r="AG158" s="20">
        <v>64</v>
      </c>
      <c r="AH158" s="20">
        <v>26</v>
      </c>
      <c r="AI158" s="20">
        <v>7</v>
      </c>
      <c r="AK158" s="20">
        <v>11230</v>
      </c>
      <c r="AL158" s="20">
        <v>22344</v>
      </c>
      <c r="AO158" s="29">
        <v>1</v>
      </c>
      <c r="AP158" s="14">
        <v>5.0000000000000001E-3</v>
      </c>
      <c r="AQ158" s="15">
        <v>0.5</v>
      </c>
      <c r="AR158" s="16">
        <v>6.1000000000000004E-3</v>
      </c>
      <c r="AS158" s="16">
        <v>7.3000000000000001E-3</v>
      </c>
      <c r="AT158" s="16">
        <v>5.7000000000000002E-3</v>
      </c>
      <c r="AU158" s="17">
        <v>3.3356510055943547E-2</v>
      </c>
      <c r="AV158" s="16">
        <v>3.5419740562612413E-2</v>
      </c>
      <c r="AW158" s="18">
        <v>1.2241084372304001</v>
      </c>
      <c r="AX158" s="19">
        <v>3.6995670000000001E-2</v>
      </c>
      <c r="BF158" s="19"/>
      <c r="BG158" s="14"/>
      <c r="BI158" s="55" t="s">
        <v>73</v>
      </c>
      <c r="BJ158" s="31" t="s">
        <v>62</v>
      </c>
    </row>
    <row r="159" spans="1:62" s="20" customFormat="1" ht="12" customHeight="1" x14ac:dyDescent="0.2">
      <c r="A159" s="23" t="s">
        <v>121</v>
      </c>
      <c r="B159" s="20" t="s">
        <v>109</v>
      </c>
      <c r="C159" s="24">
        <v>68</v>
      </c>
      <c r="D159" s="24">
        <v>72</v>
      </c>
      <c r="E159" s="54">
        <v>4</v>
      </c>
      <c r="F159" s="20" t="s">
        <v>85</v>
      </c>
      <c r="G159" s="23"/>
      <c r="H159" s="20" t="s">
        <v>71</v>
      </c>
      <c r="I159" s="20" t="s">
        <v>63</v>
      </c>
      <c r="J159" s="26"/>
      <c r="M159" s="20" t="s">
        <v>110</v>
      </c>
      <c r="O159" s="23" t="s">
        <v>111</v>
      </c>
      <c r="P159" s="23"/>
      <c r="Q159" s="23" t="s">
        <v>112</v>
      </c>
      <c r="R159" s="23" t="s">
        <v>121</v>
      </c>
      <c r="S159" s="19">
        <v>0.03</v>
      </c>
      <c r="V159" s="20">
        <v>34</v>
      </c>
      <c r="W159" s="20">
        <v>61</v>
      </c>
      <c r="Y159" s="20">
        <v>78</v>
      </c>
      <c r="AA159" s="20">
        <v>414</v>
      </c>
      <c r="AB159" s="20">
        <v>0.5</v>
      </c>
      <c r="AD159" s="20">
        <v>844</v>
      </c>
      <c r="AE159" s="20">
        <v>18389</v>
      </c>
      <c r="AF159" s="20">
        <v>433</v>
      </c>
      <c r="AG159" s="20">
        <v>13</v>
      </c>
      <c r="AH159" s="20">
        <v>50</v>
      </c>
      <c r="AI159" s="20">
        <v>5</v>
      </c>
      <c r="AK159" s="20">
        <v>6795</v>
      </c>
      <c r="AL159" s="20">
        <v>27314</v>
      </c>
      <c r="AO159" s="29">
        <v>4</v>
      </c>
      <c r="AP159" s="14">
        <v>0.03</v>
      </c>
      <c r="AQ159" s="15">
        <v>0.5</v>
      </c>
      <c r="AR159" s="16">
        <v>7.7999999999999996E-3</v>
      </c>
      <c r="AS159" s="16">
        <v>6.1000000000000004E-3</v>
      </c>
      <c r="AT159" s="16">
        <v>3.3999999999999998E-3</v>
      </c>
      <c r="AU159" s="17">
        <v>5.4595328991990787E-2</v>
      </c>
      <c r="AV159" s="16">
        <v>5.7972263452729662E-2</v>
      </c>
      <c r="AW159" s="18">
        <v>2.1175323274264954</v>
      </c>
      <c r="AX159" s="19">
        <v>5.8275340000000002E-2</v>
      </c>
      <c r="BF159" s="19"/>
      <c r="BG159" s="14"/>
      <c r="BI159" s="55" t="s">
        <v>73</v>
      </c>
      <c r="BJ159" s="31" t="s">
        <v>62</v>
      </c>
    </row>
    <row r="160" spans="1:62" s="45" customFormat="1" ht="12" customHeight="1" x14ac:dyDescent="0.2">
      <c r="A160" s="44" t="s">
        <v>122</v>
      </c>
      <c r="B160" s="45" t="s">
        <v>109</v>
      </c>
      <c r="C160" s="46">
        <v>68</v>
      </c>
      <c r="D160" s="46">
        <v>72</v>
      </c>
      <c r="E160" s="81">
        <v>4</v>
      </c>
      <c r="F160" s="45" t="s">
        <v>66</v>
      </c>
      <c r="G160" s="44" t="s">
        <v>67</v>
      </c>
      <c r="H160" s="45" t="s">
        <v>68</v>
      </c>
      <c r="I160" s="45" t="s">
        <v>69</v>
      </c>
      <c r="J160" s="48"/>
      <c r="M160" s="45" t="s">
        <v>110</v>
      </c>
      <c r="O160" s="44" t="s">
        <v>111</v>
      </c>
      <c r="P160" s="44"/>
      <c r="Q160" s="44" t="s">
        <v>112</v>
      </c>
      <c r="R160" s="44" t="s">
        <v>122</v>
      </c>
      <c r="S160" s="51">
        <v>5.0000000000000001E-3</v>
      </c>
      <c r="V160" s="45">
        <v>23</v>
      </c>
      <c r="W160" s="45">
        <v>6</v>
      </c>
      <c r="Y160" s="45">
        <v>6</v>
      </c>
      <c r="AA160" s="45">
        <v>5</v>
      </c>
      <c r="AB160" s="45">
        <v>0.5</v>
      </c>
      <c r="AD160" s="45">
        <v>123</v>
      </c>
      <c r="AE160" s="45">
        <v>16066</v>
      </c>
      <c r="AF160" s="45">
        <v>137</v>
      </c>
      <c r="AG160" s="45">
        <v>0.5</v>
      </c>
      <c r="AH160" s="45">
        <v>5</v>
      </c>
      <c r="AI160" s="45">
        <v>2.5</v>
      </c>
      <c r="AK160" s="45">
        <v>654</v>
      </c>
      <c r="AL160" s="45">
        <v>865</v>
      </c>
      <c r="AO160" s="52">
        <v>4</v>
      </c>
      <c r="AP160" s="53">
        <v>5.0000000000000001E-3</v>
      </c>
      <c r="AQ160" s="82">
        <v>0.5</v>
      </c>
      <c r="AR160" s="83">
        <v>5.9999999999999995E-4</v>
      </c>
      <c r="AS160" s="83">
        <v>5.9999999999999995E-4</v>
      </c>
      <c r="AT160" s="83">
        <v>2.3E-3</v>
      </c>
      <c r="AU160" s="84">
        <v>1.7841478596089862E-2</v>
      </c>
      <c r="AV160" s="83">
        <v>1.894504377307615E-2</v>
      </c>
      <c r="AW160" s="85">
        <v>0.66040843723039999</v>
      </c>
      <c r="AX160" s="51">
        <v>2.0857250000000001E-2</v>
      </c>
      <c r="BF160" s="51"/>
      <c r="BG160" s="53"/>
      <c r="BI160" s="55" t="s">
        <v>73</v>
      </c>
      <c r="BJ160" s="31" t="s">
        <v>62</v>
      </c>
    </row>
    <row r="161" spans="1:62" s="20" customFormat="1" ht="12" customHeight="1" x14ac:dyDescent="0.2">
      <c r="A161" s="23" t="s">
        <v>123</v>
      </c>
      <c r="B161" s="20" t="s">
        <v>109</v>
      </c>
      <c r="C161" s="24">
        <v>72</v>
      </c>
      <c r="D161" s="24">
        <v>76</v>
      </c>
      <c r="E161" s="54">
        <v>4</v>
      </c>
      <c r="F161" s="20" t="s">
        <v>85</v>
      </c>
      <c r="G161" s="23"/>
      <c r="H161" s="20" t="s">
        <v>71</v>
      </c>
      <c r="I161" s="20" t="s">
        <v>63</v>
      </c>
      <c r="J161" s="26"/>
      <c r="M161" s="20" t="s">
        <v>110</v>
      </c>
      <c r="O161" s="23" t="s">
        <v>111</v>
      </c>
      <c r="P161" s="23"/>
      <c r="Q161" s="23" t="s">
        <v>112</v>
      </c>
      <c r="R161" s="23" t="s">
        <v>123</v>
      </c>
      <c r="S161" s="19">
        <v>0.03</v>
      </c>
      <c r="T161" s="20">
        <v>0.03</v>
      </c>
      <c r="V161" s="20">
        <v>20</v>
      </c>
      <c r="W161" s="20">
        <v>21</v>
      </c>
      <c r="Y161" s="20">
        <v>103</v>
      </c>
      <c r="AA161" s="20">
        <v>26</v>
      </c>
      <c r="AB161" s="20">
        <v>0.5</v>
      </c>
      <c r="AD161" s="20">
        <v>394</v>
      </c>
      <c r="AE161" s="20">
        <v>15130</v>
      </c>
      <c r="AF161" s="20">
        <v>649</v>
      </c>
      <c r="AG161" s="20">
        <v>1</v>
      </c>
      <c r="AH161" s="20">
        <v>46</v>
      </c>
      <c r="AI161" s="20">
        <v>2.5</v>
      </c>
      <c r="AK161" s="20">
        <v>8331</v>
      </c>
      <c r="AL161" s="20">
        <v>36911</v>
      </c>
      <c r="AO161" s="29">
        <v>4</v>
      </c>
      <c r="AP161" s="14">
        <v>0.03</v>
      </c>
      <c r="AQ161" s="15">
        <v>0.5</v>
      </c>
      <c r="AR161" s="16">
        <v>1.03E-2</v>
      </c>
      <c r="AS161" s="16">
        <v>2.0999999999999999E-3</v>
      </c>
      <c r="AT161" s="16">
        <v>2E-3</v>
      </c>
      <c r="AU161" s="17">
        <v>5.2087036345950466E-2</v>
      </c>
      <c r="AV161" s="16">
        <v>5.5308823103938538E-2</v>
      </c>
      <c r="AW161" s="18">
        <v>1.9973323274264954</v>
      </c>
      <c r="AX161" s="19">
        <v>5.5654080000000002E-2</v>
      </c>
      <c r="BF161" s="19"/>
      <c r="BG161" s="14"/>
      <c r="BI161" s="55" t="s">
        <v>73</v>
      </c>
      <c r="BJ161" s="31" t="s">
        <v>62</v>
      </c>
    </row>
    <row r="162" spans="1:62" s="20" customFormat="1" ht="12" customHeight="1" x14ac:dyDescent="0.2">
      <c r="A162" s="23" t="s">
        <v>124</v>
      </c>
      <c r="B162" s="20" t="s">
        <v>109</v>
      </c>
      <c r="C162" s="24">
        <v>76</v>
      </c>
      <c r="D162" s="24">
        <v>80</v>
      </c>
      <c r="E162" s="54">
        <v>4</v>
      </c>
      <c r="F162" s="20" t="s">
        <v>85</v>
      </c>
      <c r="G162" s="23"/>
      <c r="H162" s="20" t="s">
        <v>71</v>
      </c>
      <c r="I162" s="20" t="s">
        <v>63</v>
      </c>
      <c r="J162" s="26"/>
      <c r="M162" s="20" t="s">
        <v>110</v>
      </c>
      <c r="O162" s="23" t="s">
        <v>111</v>
      </c>
      <c r="P162" s="23"/>
      <c r="Q162" s="23" t="s">
        <v>112</v>
      </c>
      <c r="R162" s="23" t="s">
        <v>124</v>
      </c>
      <c r="S162" s="19">
        <v>0.04</v>
      </c>
      <c r="T162" s="20">
        <v>0.04</v>
      </c>
      <c r="V162" s="20">
        <v>22</v>
      </c>
      <c r="W162" s="20">
        <v>35</v>
      </c>
      <c r="Y162" s="20">
        <v>185</v>
      </c>
      <c r="AA162" s="20">
        <v>65</v>
      </c>
      <c r="AB162" s="20">
        <v>0.5</v>
      </c>
      <c r="AD162" s="20">
        <v>1802</v>
      </c>
      <c r="AE162" s="20">
        <v>20822</v>
      </c>
      <c r="AF162" s="20">
        <v>695</v>
      </c>
      <c r="AG162" s="20">
        <v>3</v>
      </c>
      <c r="AH162" s="20">
        <v>78</v>
      </c>
      <c r="AI162" s="20">
        <v>5</v>
      </c>
      <c r="AK162" s="20">
        <v>7364</v>
      </c>
      <c r="AL162" s="20">
        <v>41384</v>
      </c>
      <c r="AO162" s="29">
        <v>4</v>
      </c>
      <c r="AP162" s="14">
        <v>0.04</v>
      </c>
      <c r="AQ162" s="15">
        <v>0.5</v>
      </c>
      <c r="AR162" s="16">
        <v>1.8499999999999999E-2</v>
      </c>
      <c r="AS162" s="16">
        <v>3.5000000000000001E-3</v>
      </c>
      <c r="AT162" s="16">
        <v>2.2000000000000001E-3</v>
      </c>
      <c r="AU162" s="17">
        <v>7.0909198913708532E-2</v>
      </c>
      <c r="AV162" s="16">
        <v>7.5295209984916081E-2</v>
      </c>
      <c r="AW162" s="18">
        <v>2.7034618835049335</v>
      </c>
      <c r="AX162" s="19">
        <v>7.4995180000000009E-2</v>
      </c>
      <c r="BF162" s="19"/>
      <c r="BG162" s="14"/>
      <c r="BI162" s="55" t="s">
        <v>73</v>
      </c>
      <c r="BJ162" s="31" t="s">
        <v>62</v>
      </c>
    </row>
    <row r="163" spans="1:62" s="20" customFormat="1" ht="12" customHeight="1" x14ac:dyDescent="0.2">
      <c r="A163" s="23">
        <v>182667</v>
      </c>
      <c r="B163" s="20" t="s">
        <v>109</v>
      </c>
      <c r="C163" s="24">
        <v>80</v>
      </c>
      <c r="D163" s="24">
        <v>81</v>
      </c>
      <c r="E163" s="54">
        <v>1</v>
      </c>
      <c r="F163" s="20" t="s">
        <v>54</v>
      </c>
      <c r="G163" s="23"/>
      <c r="H163" s="20" t="s">
        <v>71</v>
      </c>
      <c r="I163" s="20" t="s">
        <v>63</v>
      </c>
      <c r="J163" s="26"/>
      <c r="M163" s="20" t="s">
        <v>110</v>
      </c>
      <c r="O163" s="23" t="s">
        <v>111</v>
      </c>
      <c r="P163" s="23"/>
      <c r="Q163" s="23" t="s">
        <v>112</v>
      </c>
      <c r="R163" s="23">
        <v>182667</v>
      </c>
      <c r="S163" s="19">
        <v>5.0000000000000001E-3</v>
      </c>
      <c r="V163" s="20">
        <v>26</v>
      </c>
      <c r="W163" s="20">
        <v>48</v>
      </c>
      <c r="Y163" s="20">
        <v>126</v>
      </c>
      <c r="AA163" s="20">
        <v>36</v>
      </c>
      <c r="AB163" s="20">
        <v>0.5</v>
      </c>
      <c r="AD163" s="20">
        <v>709</v>
      </c>
      <c r="AE163" s="20">
        <v>21640</v>
      </c>
      <c r="AF163" s="20">
        <v>777</v>
      </c>
      <c r="AG163" s="20">
        <v>2</v>
      </c>
      <c r="AH163" s="20">
        <v>119</v>
      </c>
      <c r="AI163" s="20">
        <v>6</v>
      </c>
      <c r="AK163" s="20">
        <v>11570</v>
      </c>
      <c r="AL163" s="20">
        <v>41279</v>
      </c>
      <c r="AO163" s="29">
        <v>1</v>
      </c>
      <c r="AP163" s="14">
        <v>5.0000000000000001E-3</v>
      </c>
      <c r="AQ163" s="15">
        <v>0.5</v>
      </c>
      <c r="AR163" s="16">
        <v>1.26E-2</v>
      </c>
      <c r="AS163" s="16">
        <v>4.7999999999999996E-3</v>
      </c>
      <c r="AT163" s="16">
        <v>2.5999999999999999E-3</v>
      </c>
      <c r="AU163" s="17">
        <v>3.1819051401822583E-2</v>
      </c>
      <c r="AV163" s="16">
        <v>3.3787184082231914E-2</v>
      </c>
      <c r="AW163" s="18">
        <v>1.1458084372303998</v>
      </c>
      <c r="AX163" s="19">
        <v>3.5949679999999998E-2</v>
      </c>
      <c r="BF163" s="19"/>
      <c r="BG163" s="14"/>
      <c r="BI163" s="55" t="s">
        <v>73</v>
      </c>
      <c r="BJ163" s="31" t="s">
        <v>62</v>
      </c>
    </row>
    <row r="164" spans="1:62" s="20" customFormat="1" ht="12" customHeight="1" x14ac:dyDescent="0.2">
      <c r="A164" s="23">
        <v>182668</v>
      </c>
      <c r="B164" s="20" t="s">
        <v>109</v>
      </c>
      <c r="C164" s="24">
        <v>81</v>
      </c>
      <c r="D164" s="24">
        <v>82</v>
      </c>
      <c r="E164" s="54">
        <v>1</v>
      </c>
      <c r="F164" s="20" t="s">
        <v>54</v>
      </c>
      <c r="G164" s="23"/>
      <c r="H164" s="20" t="s">
        <v>71</v>
      </c>
      <c r="I164" s="20" t="s">
        <v>63</v>
      </c>
      <c r="J164" s="26"/>
      <c r="M164" s="20" t="s">
        <v>110</v>
      </c>
      <c r="O164" s="23" t="s">
        <v>111</v>
      </c>
      <c r="P164" s="23"/>
      <c r="Q164" s="23" t="s">
        <v>112</v>
      </c>
      <c r="R164" s="23">
        <v>182668</v>
      </c>
      <c r="S164" s="19">
        <v>5.0000000000000001E-3</v>
      </c>
      <c r="V164" s="20">
        <v>29</v>
      </c>
      <c r="W164" s="20">
        <v>160</v>
      </c>
      <c r="Y164" s="20">
        <v>256</v>
      </c>
      <c r="AA164" s="20">
        <v>2624</v>
      </c>
      <c r="AB164" s="20">
        <v>0.5</v>
      </c>
      <c r="AD164" s="20">
        <v>1543</v>
      </c>
      <c r="AE164" s="20">
        <v>27120</v>
      </c>
      <c r="AF164" s="20">
        <v>920</v>
      </c>
      <c r="AG164" s="20">
        <v>84</v>
      </c>
      <c r="AH164" s="20">
        <v>73</v>
      </c>
      <c r="AI164" s="20">
        <v>16</v>
      </c>
      <c r="AK164" s="20">
        <v>7995</v>
      </c>
      <c r="AL164" s="20">
        <v>42385</v>
      </c>
      <c r="AO164" s="29">
        <v>1</v>
      </c>
      <c r="AP164" s="14">
        <v>5.0000000000000001E-3</v>
      </c>
      <c r="AQ164" s="15">
        <v>0.5</v>
      </c>
      <c r="AR164" s="16">
        <v>2.5600000000000001E-2</v>
      </c>
      <c r="AS164" s="16">
        <v>1.6E-2</v>
      </c>
      <c r="AT164" s="16">
        <v>2.8999999999999998E-3</v>
      </c>
      <c r="AU164" s="17">
        <v>5.0161218992290334E-2</v>
      </c>
      <c r="AV164" s="16">
        <v>5.3263886420717853E-2</v>
      </c>
      <c r="AW164" s="18">
        <v>1.8362084372303999</v>
      </c>
      <c r="AX164" s="19">
        <v>5.6219710000000006E-2</v>
      </c>
      <c r="BF164" s="19"/>
      <c r="BG164" s="14"/>
      <c r="BI164" s="55" t="s">
        <v>73</v>
      </c>
      <c r="BJ164" s="31" t="s">
        <v>62</v>
      </c>
    </row>
    <row r="165" spans="1:62" s="20" customFormat="1" ht="12" customHeight="1" x14ac:dyDescent="0.2">
      <c r="A165" s="23">
        <v>182669</v>
      </c>
      <c r="B165" s="20" t="s">
        <v>109</v>
      </c>
      <c r="C165" s="24">
        <v>82</v>
      </c>
      <c r="D165" s="24">
        <v>83</v>
      </c>
      <c r="E165" s="54">
        <v>1</v>
      </c>
      <c r="F165" s="20" t="s">
        <v>54</v>
      </c>
      <c r="G165" s="23"/>
      <c r="H165" s="20" t="s">
        <v>71</v>
      </c>
      <c r="I165" s="20" t="s">
        <v>63</v>
      </c>
      <c r="J165" s="26"/>
      <c r="M165" s="20" t="s">
        <v>110</v>
      </c>
      <c r="O165" s="23" t="s">
        <v>111</v>
      </c>
      <c r="P165" s="23"/>
      <c r="Q165" s="23" t="s">
        <v>112</v>
      </c>
      <c r="R165" s="23">
        <v>182669</v>
      </c>
      <c r="S165" s="19">
        <v>0.05</v>
      </c>
      <c r="V165" s="20">
        <v>58</v>
      </c>
      <c r="W165" s="20">
        <v>69</v>
      </c>
      <c r="Y165" s="20">
        <v>122</v>
      </c>
      <c r="AA165" s="20">
        <v>1272</v>
      </c>
      <c r="AB165" s="20">
        <v>0.5</v>
      </c>
      <c r="AD165" s="20">
        <v>1738</v>
      </c>
      <c r="AE165" s="20">
        <v>26140</v>
      </c>
      <c r="AF165" s="20">
        <v>479</v>
      </c>
      <c r="AG165" s="20">
        <v>41</v>
      </c>
      <c r="AH165" s="20">
        <v>35</v>
      </c>
      <c r="AI165" s="20">
        <v>7</v>
      </c>
      <c r="AK165" s="20">
        <v>8959</v>
      </c>
      <c r="AL165" s="20">
        <v>16373</v>
      </c>
      <c r="AO165" s="29">
        <v>1</v>
      </c>
      <c r="AP165" s="14">
        <v>0.05</v>
      </c>
      <c r="AQ165" s="15">
        <v>0.5</v>
      </c>
      <c r="AR165" s="16">
        <v>1.2200000000000001E-2</v>
      </c>
      <c r="AS165" s="16">
        <v>6.8999999999999999E-3</v>
      </c>
      <c r="AT165" s="16">
        <v>5.7999999999999996E-3</v>
      </c>
      <c r="AU165" s="17">
        <v>8.4113213866032252E-2</v>
      </c>
      <c r="AV165" s="16">
        <v>8.9315944864308189E-2</v>
      </c>
      <c r="AW165" s="18">
        <v>3.2557914395833718</v>
      </c>
      <c r="AX165" s="19">
        <v>8.766974000000001E-2</v>
      </c>
      <c r="BF165" s="19"/>
      <c r="BG165" s="14"/>
      <c r="BI165" s="55" t="s">
        <v>73</v>
      </c>
      <c r="BJ165" s="31" t="s">
        <v>62</v>
      </c>
    </row>
    <row r="166" spans="1:62" s="45" customFormat="1" ht="12" customHeight="1" x14ac:dyDescent="0.2">
      <c r="A166" s="44">
        <v>182670</v>
      </c>
      <c r="B166" s="45" t="s">
        <v>109</v>
      </c>
      <c r="C166" s="46">
        <v>82</v>
      </c>
      <c r="D166" s="46">
        <v>83</v>
      </c>
      <c r="E166" s="81">
        <v>1</v>
      </c>
      <c r="F166" s="45" t="s">
        <v>66</v>
      </c>
      <c r="G166" s="44" t="s">
        <v>67</v>
      </c>
      <c r="H166" s="45" t="s">
        <v>68</v>
      </c>
      <c r="I166" s="45" t="s">
        <v>69</v>
      </c>
      <c r="J166" s="48"/>
      <c r="M166" s="45" t="s">
        <v>110</v>
      </c>
      <c r="O166" s="44" t="s">
        <v>111</v>
      </c>
      <c r="P166" s="44"/>
      <c r="Q166" s="44" t="s">
        <v>112</v>
      </c>
      <c r="R166" s="44">
        <v>182670</v>
      </c>
      <c r="S166" s="51">
        <v>5.0000000000000001E-3</v>
      </c>
      <c r="V166" s="45">
        <v>28</v>
      </c>
      <c r="W166" s="45">
        <v>7</v>
      </c>
      <c r="Y166" s="45">
        <v>6</v>
      </c>
      <c r="AA166" s="45">
        <v>15</v>
      </c>
      <c r="AB166" s="45">
        <v>0.5</v>
      </c>
      <c r="AD166" s="45">
        <v>183</v>
      </c>
      <c r="AE166" s="45">
        <v>21690</v>
      </c>
      <c r="AF166" s="45">
        <v>184</v>
      </c>
      <c r="AG166" s="45">
        <v>1</v>
      </c>
      <c r="AH166" s="45">
        <v>5</v>
      </c>
      <c r="AI166" s="45">
        <v>2.5</v>
      </c>
      <c r="AK166" s="45">
        <v>659</v>
      </c>
      <c r="AL166" s="45">
        <v>742</v>
      </c>
      <c r="AO166" s="52">
        <v>1</v>
      </c>
      <c r="AP166" s="53">
        <v>5.0000000000000001E-3</v>
      </c>
      <c r="AQ166" s="82">
        <v>0.5</v>
      </c>
      <c r="AR166" s="83">
        <v>5.9999999999999995E-4</v>
      </c>
      <c r="AS166" s="83">
        <v>6.9999999999999999E-4</v>
      </c>
      <c r="AT166" s="83">
        <v>2.8E-3</v>
      </c>
      <c r="AU166" s="84">
        <v>1.8928502707276501E-2</v>
      </c>
      <c r="AV166" s="83">
        <v>2.0099304573710317E-2</v>
      </c>
      <c r="AW166" s="85">
        <v>0.69690843723039997</v>
      </c>
      <c r="AX166" s="51">
        <v>2.1893379999999997E-2</v>
      </c>
      <c r="BF166" s="51"/>
      <c r="BG166" s="53"/>
      <c r="BI166" s="55" t="s">
        <v>73</v>
      </c>
      <c r="BJ166" s="31" t="s">
        <v>62</v>
      </c>
    </row>
    <row r="167" spans="1:62" s="20" customFormat="1" ht="12" customHeight="1" x14ac:dyDescent="0.2">
      <c r="A167" s="23">
        <v>182671</v>
      </c>
      <c r="B167" s="20" t="s">
        <v>109</v>
      </c>
      <c r="C167" s="24">
        <v>83</v>
      </c>
      <c r="D167" s="24">
        <v>84</v>
      </c>
      <c r="E167" s="54">
        <v>1</v>
      </c>
      <c r="F167" s="20" t="s">
        <v>54</v>
      </c>
      <c r="G167" s="23"/>
      <c r="H167" s="20" t="s">
        <v>71</v>
      </c>
      <c r="I167" s="20" t="s">
        <v>63</v>
      </c>
      <c r="J167" s="26"/>
      <c r="M167" s="20" t="s">
        <v>110</v>
      </c>
      <c r="O167" s="23" t="s">
        <v>111</v>
      </c>
      <c r="P167" s="23"/>
      <c r="Q167" s="23" t="s">
        <v>112</v>
      </c>
      <c r="R167" s="23">
        <v>182671</v>
      </c>
      <c r="S167" s="19">
        <v>0.13</v>
      </c>
      <c r="V167" s="20">
        <v>234</v>
      </c>
      <c r="W167" s="20">
        <v>634</v>
      </c>
      <c r="Y167" s="20">
        <v>1741</v>
      </c>
      <c r="AA167" s="20">
        <v>1179</v>
      </c>
      <c r="AB167" s="20">
        <v>0.5</v>
      </c>
      <c r="AD167" s="20">
        <v>14725</v>
      </c>
      <c r="AE167" s="20">
        <v>40205</v>
      </c>
      <c r="AF167" s="20">
        <v>994</v>
      </c>
      <c r="AG167" s="20">
        <v>45</v>
      </c>
      <c r="AH167" s="20">
        <v>62</v>
      </c>
      <c r="AI167" s="20">
        <v>16</v>
      </c>
      <c r="AK167" s="20">
        <v>5710</v>
      </c>
      <c r="AL167" s="20">
        <v>44618</v>
      </c>
      <c r="AO167" s="29">
        <v>1</v>
      </c>
      <c r="AP167" s="14">
        <v>0.13</v>
      </c>
      <c r="AQ167" s="15">
        <v>0.5</v>
      </c>
      <c r="AR167" s="16">
        <v>0.1741</v>
      </c>
      <c r="AS167" s="16">
        <v>6.3399999999999998E-2</v>
      </c>
      <c r="AT167" s="16">
        <v>2.3400000000000001E-2</v>
      </c>
      <c r="AU167" s="17">
        <v>0.38075169940886294</v>
      </c>
      <c r="AV167" s="16">
        <v>0.40430268002310749</v>
      </c>
      <c r="AW167" s="18">
        <v>14.014327888210879</v>
      </c>
      <c r="AX167" s="19">
        <v>0.39697998000000007</v>
      </c>
      <c r="BF167" s="19"/>
      <c r="BG167" s="14"/>
      <c r="BI167" s="55" t="s">
        <v>73</v>
      </c>
      <c r="BJ167" s="31" t="s">
        <v>62</v>
      </c>
    </row>
    <row r="168" spans="1:62" s="20" customFormat="1" ht="12" customHeight="1" x14ac:dyDescent="0.2">
      <c r="A168" s="23">
        <v>182672</v>
      </c>
      <c r="B168" s="20" t="s">
        <v>109</v>
      </c>
      <c r="C168" s="24">
        <v>84</v>
      </c>
      <c r="D168" s="24">
        <v>85</v>
      </c>
      <c r="E168" s="54">
        <v>1</v>
      </c>
      <c r="F168" s="20" t="s">
        <v>54</v>
      </c>
      <c r="G168" s="23"/>
      <c r="H168" s="20" t="s">
        <v>71</v>
      </c>
      <c r="I168" s="20" t="s">
        <v>63</v>
      </c>
      <c r="J168" s="26"/>
      <c r="M168" s="20" t="s">
        <v>110</v>
      </c>
      <c r="O168" s="23" t="s">
        <v>111</v>
      </c>
      <c r="P168" s="23"/>
      <c r="Q168" s="23" t="s">
        <v>112</v>
      </c>
      <c r="R168" s="23">
        <v>182672</v>
      </c>
      <c r="S168" s="19">
        <v>0.05</v>
      </c>
      <c r="V168" s="20">
        <v>124</v>
      </c>
      <c r="W168" s="20">
        <v>414</v>
      </c>
      <c r="Y168" s="20">
        <v>985</v>
      </c>
      <c r="AA168" s="20">
        <v>313</v>
      </c>
      <c r="AB168" s="20">
        <v>0.5</v>
      </c>
      <c r="AD168" s="20">
        <v>4993</v>
      </c>
      <c r="AE168" s="20">
        <v>33970</v>
      </c>
      <c r="AF168" s="20">
        <v>914</v>
      </c>
      <c r="AG168" s="20">
        <v>15</v>
      </c>
      <c r="AH168" s="20">
        <v>35</v>
      </c>
      <c r="AI168" s="20">
        <v>7</v>
      </c>
      <c r="AK168" s="20">
        <v>4380</v>
      </c>
      <c r="AL168" s="20">
        <v>36358</v>
      </c>
      <c r="AO168" s="29">
        <v>1</v>
      </c>
      <c r="AP168" s="14">
        <v>0.05</v>
      </c>
      <c r="AQ168" s="15">
        <v>0.5</v>
      </c>
      <c r="AR168" s="16">
        <v>9.8500000000000004E-2</v>
      </c>
      <c r="AS168" s="16">
        <v>4.1399999999999999E-2</v>
      </c>
      <c r="AT168" s="16">
        <v>1.24E-2</v>
      </c>
      <c r="AU168" s="17">
        <v>0.19595917090810255</v>
      </c>
      <c r="AV168" s="16">
        <v>0.20808001145170416</v>
      </c>
      <c r="AW168" s="18">
        <v>7.1560914395833723</v>
      </c>
      <c r="AX168" s="19">
        <v>0.20744847999999999</v>
      </c>
      <c r="BF168" s="19"/>
      <c r="BG168" s="14"/>
      <c r="BI168" s="55" t="s">
        <v>73</v>
      </c>
      <c r="BJ168" s="31" t="s">
        <v>62</v>
      </c>
    </row>
    <row r="169" spans="1:62" s="20" customFormat="1" ht="12" customHeight="1" x14ac:dyDescent="0.2">
      <c r="A169" s="23">
        <v>182673</v>
      </c>
      <c r="B169" s="20" t="s">
        <v>109</v>
      </c>
      <c r="C169" s="24">
        <v>85</v>
      </c>
      <c r="D169" s="24">
        <v>86</v>
      </c>
      <c r="E169" s="54">
        <v>1</v>
      </c>
      <c r="F169" s="20" t="s">
        <v>54</v>
      </c>
      <c r="G169" s="23"/>
      <c r="H169" s="20" t="s">
        <v>71</v>
      </c>
      <c r="I169" s="20" t="s">
        <v>63</v>
      </c>
      <c r="J169" s="26"/>
      <c r="M169" s="20" t="s">
        <v>110</v>
      </c>
      <c r="O169" s="23" t="s">
        <v>111</v>
      </c>
      <c r="P169" s="23"/>
      <c r="Q169" s="23" t="s">
        <v>112</v>
      </c>
      <c r="R169" s="23">
        <v>182673</v>
      </c>
      <c r="S169" s="19">
        <v>5.0000000000000001E-3</v>
      </c>
      <c r="V169" s="20">
        <v>53</v>
      </c>
      <c r="W169" s="20">
        <v>104</v>
      </c>
      <c r="Y169" s="20">
        <v>209</v>
      </c>
      <c r="AA169" s="20">
        <v>34</v>
      </c>
      <c r="AB169" s="20">
        <v>0.5</v>
      </c>
      <c r="AD169" s="20">
        <v>2684</v>
      </c>
      <c r="AE169" s="20">
        <v>21260</v>
      </c>
      <c r="AF169" s="20">
        <v>527</v>
      </c>
      <c r="AG169" s="20">
        <v>2</v>
      </c>
      <c r="AH169" s="20">
        <v>31</v>
      </c>
      <c r="AI169" s="20">
        <v>6</v>
      </c>
      <c r="AK169" s="20">
        <v>7992</v>
      </c>
      <c r="AL169" s="20">
        <v>25501</v>
      </c>
      <c r="AO169" s="29">
        <v>1</v>
      </c>
      <c r="AP169" s="14">
        <v>5.0000000000000001E-3</v>
      </c>
      <c r="AQ169" s="15">
        <v>0.5</v>
      </c>
      <c r="AR169" s="16">
        <v>2.0899999999999998E-2</v>
      </c>
      <c r="AS169" s="16">
        <v>1.04E-2</v>
      </c>
      <c r="AT169" s="16">
        <v>5.3E-3</v>
      </c>
      <c r="AU169" s="17">
        <v>4.7979727853641713E-2</v>
      </c>
      <c r="AV169" s="16">
        <v>5.0947461529715077E-2</v>
      </c>
      <c r="AW169" s="18">
        <v>1.7184084372304</v>
      </c>
      <c r="AX169" s="19">
        <v>5.2864590000000003E-2</v>
      </c>
      <c r="BF169" s="19"/>
      <c r="BG169" s="14"/>
      <c r="BI169" s="55" t="s">
        <v>73</v>
      </c>
      <c r="BJ169" s="31" t="s">
        <v>62</v>
      </c>
    </row>
    <row r="170" spans="1:62" s="20" customFormat="1" ht="12" customHeight="1" x14ac:dyDescent="0.2">
      <c r="A170" s="23">
        <v>182674</v>
      </c>
      <c r="B170" s="20" t="s">
        <v>109</v>
      </c>
      <c r="C170" s="24">
        <v>86</v>
      </c>
      <c r="D170" s="24">
        <v>87</v>
      </c>
      <c r="E170" s="54">
        <v>1</v>
      </c>
      <c r="F170" s="20" t="s">
        <v>54</v>
      </c>
      <c r="G170" s="23"/>
      <c r="H170" s="20" t="s">
        <v>71</v>
      </c>
      <c r="I170" s="20" t="s">
        <v>63</v>
      </c>
      <c r="J170" s="26"/>
      <c r="M170" s="20" t="s">
        <v>110</v>
      </c>
      <c r="N170" s="20" t="s">
        <v>75</v>
      </c>
      <c r="O170" s="23" t="s">
        <v>111</v>
      </c>
      <c r="P170" s="23"/>
      <c r="Q170" s="23" t="s">
        <v>112</v>
      </c>
      <c r="R170" s="23">
        <v>182674</v>
      </c>
      <c r="S170" s="19">
        <v>5.0000000000000001E-3</v>
      </c>
      <c r="V170" s="20">
        <v>19</v>
      </c>
      <c r="W170" s="20">
        <v>21</v>
      </c>
      <c r="Y170" s="20">
        <v>132</v>
      </c>
      <c r="AA170" s="20">
        <v>130</v>
      </c>
      <c r="AB170" s="20">
        <v>0.5</v>
      </c>
      <c r="AD170" s="20">
        <v>445</v>
      </c>
      <c r="AE170" s="20">
        <v>18760</v>
      </c>
      <c r="AF170" s="20">
        <v>385</v>
      </c>
      <c r="AG170" s="20">
        <v>5</v>
      </c>
      <c r="AH170" s="20">
        <v>22</v>
      </c>
      <c r="AI170" s="20">
        <v>2.5</v>
      </c>
      <c r="AK170" s="20">
        <v>3875</v>
      </c>
      <c r="AL170" s="20">
        <v>20104</v>
      </c>
      <c r="AO170" s="29">
        <v>1</v>
      </c>
      <c r="AP170" s="14">
        <v>5.0000000000000001E-3</v>
      </c>
      <c r="AQ170" s="15">
        <v>0.5</v>
      </c>
      <c r="AR170" s="16">
        <v>1.32E-2</v>
      </c>
      <c r="AS170" s="16">
        <v>2.0999999999999999E-3</v>
      </c>
      <c r="AT170" s="16">
        <v>1.9E-3</v>
      </c>
      <c r="AU170" s="17">
        <v>2.961048357578111E-2</v>
      </c>
      <c r="AV170" s="16">
        <v>3.1442007704903345E-2</v>
      </c>
      <c r="AW170" s="18">
        <v>1.0487084372304001</v>
      </c>
      <c r="AX170" s="19">
        <v>3.3571289999999997E-2</v>
      </c>
      <c r="BF170" s="19"/>
      <c r="BG170" s="14"/>
      <c r="BI170" s="55" t="s">
        <v>73</v>
      </c>
      <c r="BJ170" s="31" t="s">
        <v>62</v>
      </c>
    </row>
    <row r="171" spans="1:62" s="57" customFormat="1" ht="12" customHeight="1" x14ac:dyDescent="0.2">
      <c r="A171" s="56">
        <v>182675</v>
      </c>
      <c r="B171" s="57" t="s">
        <v>109</v>
      </c>
      <c r="C171" s="58">
        <v>86</v>
      </c>
      <c r="D171" s="58">
        <v>87</v>
      </c>
      <c r="E171" s="59">
        <v>1</v>
      </c>
      <c r="F171" s="57" t="s">
        <v>76</v>
      </c>
      <c r="G171" s="56">
        <v>182674</v>
      </c>
      <c r="H171" s="57" t="s">
        <v>71</v>
      </c>
      <c r="I171" s="57" t="s">
        <v>63</v>
      </c>
      <c r="J171" s="60"/>
      <c r="M171" s="57" t="s">
        <v>110</v>
      </c>
      <c r="N171" s="57" t="s">
        <v>75</v>
      </c>
      <c r="O171" s="56" t="s">
        <v>111</v>
      </c>
      <c r="P171" s="56"/>
      <c r="Q171" s="56" t="s">
        <v>112</v>
      </c>
      <c r="R171" s="56">
        <v>182675</v>
      </c>
      <c r="S171" s="61">
        <v>0.04</v>
      </c>
      <c r="V171" s="57">
        <v>28</v>
      </c>
      <c r="W171" s="57">
        <v>17</v>
      </c>
      <c r="Y171" s="57">
        <v>115</v>
      </c>
      <c r="AA171" s="57">
        <v>59</v>
      </c>
      <c r="AB171" s="57">
        <v>0.5</v>
      </c>
      <c r="AD171" s="57">
        <v>444</v>
      </c>
      <c r="AE171" s="57">
        <v>17280</v>
      </c>
      <c r="AF171" s="57">
        <v>383</v>
      </c>
      <c r="AG171" s="57">
        <v>2</v>
      </c>
      <c r="AH171" s="57">
        <v>21</v>
      </c>
      <c r="AI171" s="57">
        <v>2.5</v>
      </c>
      <c r="AK171" s="57">
        <v>3982</v>
      </c>
      <c r="AL171" s="57">
        <v>20188</v>
      </c>
      <c r="AO171" s="62">
        <v>1</v>
      </c>
      <c r="AP171" s="63">
        <v>0.04</v>
      </c>
      <c r="AQ171" s="64">
        <v>0.5</v>
      </c>
      <c r="AR171" s="65">
        <v>1.15E-2</v>
      </c>
      <c r="AS171" s="65">
        <v>1.6999999999999999E-3</v>
      </c>
      <c r="AT171" s="65">
        <v>2.8E-3</v>
      </c>
      <c r="AU171" s="66">
        <v>6.4682546234563376E-2</v>
      </c>
      <c r="AV171" s="65">
        <v>6.8683414503346515E-2</v>
      </c>
      <c r="AW171" s="67">
        <v>2.4892618835049332</v>
      </c>
      <c r="AX171" s="61">
        <v>6.8092680000000003E-2</v>
      </c>
      <c r="BF171" s="61"/>
      <c r="BG171" s="63"/>
      <c r="BI171" s="55" t="s">
        <v>73</v>
      </c>
      <c r="BJ171" s="31" t="s">
        <v>62</v>
      </c>
    </row>
    <row r="172" spans="1:62" s="69" customFormat="1" ht="12" customHeight="1" x14ac:dyDescent="0.2">
      <c r="A172" s="68">
        <v>182676</v>
      </c>
      <c r="B172" s="69" t="s">
        <v>109</v>
      </c>
      <c r="C172" s="70">
        <v>86</v>
      </c>
      <c r="D172" s="70">
        <v>87</v>
      </c>
      <c r="E172" s="71">
        <v>1</v>
      </c>
      <c r="F172" s="69" t="s">
        <v>77</v>
      </c>
      <c r="G172" s="68" t="s">
        <v>125</v>
      </c>
      <c r="H172" s="69" t="s">
        <v>79</v>
      </c>
      <c r="I172" s="69" t="s">
        <v>69</v>
      </c>
      <c r="J172" s="72"/>
      <c r="M172" s="69" t="s">
        <v>110</v>
      </c>
      <c r="O172" s="68" t="s">
        <v>111</v>
      </c>
      <c r="P172" s="68"/>
      <c r="Q172" s="68" t="s">
        <v>112</v>
      </c>
      <c r="R172" s="68">
        <v>182676</v>
      </c>
      <c r="S172" s="73">
        <v>0.51</v>
      </c>
      <c r="V172" s="69">
        <v>35</v>
      </c>
      <c r="W172" s="69">
        <v>25</v>
      </c>
      <c r="Y172" s="69">
        <v>66</v>
      </c>
      <c r="AA172" s="69">
        <v>5</v>
      </c>
      <c r="AB172" s="69">
        <v>0.5</v>
      </c>
      <c r="AD172" s="69">
        <v>292</v>
      </c>
      <c r="AE172" s="69">
        <v>40010</v>
      </c>
      <c r="AF172" s="69">
        <v>727</v>
      </c>
      <c r="AG172" s="69">
        <v>0.5</v>
      </c>
      <c r="AH172" s="69">
        <v>25</v>
      </c>
      <c r="AI172" s="69">
        <v>12</v>
      </c>
      <c r="AK172" s="69">
        <v>53860</v>
      </c>
      <c r="AL172" s="69">
        <v>16002</v>
      </c>
      <c r="AO172" s="74">
        <v>1</v>
      </c>
      <c r="AP172" s="75">
        <v>0.51</v>
      </c>
      <c r="AQ172" s="76">
        <v>0.5</v>
      </c>
      <c r="AR172" s="77">
        <v>6.6E-3</v>
      </c>
      <c r="AS172" s="77">
        <v>2.5000000000000001E-3</v>
      </c>
      <c r="AT172" s="77">
        <v>3.5000000000000001E-3</v>
      </c>
      <c r="AU172" s="78">
        <v>0.53191253467299549</v>
      </c>
      <c r="AV172" s="77">
        <v>0.5648134036960526</v>
      </c>
      <c r="AW172" s="79">
        <v>21.751751019191527</v>
      </c>
      <c r="AX172" s="73">
        <v>0.53104214999999999</v>
      </c>
      <c r="BF172" s="73"/>
      <c r="BG172" s="75"/>
      <c r="BI172" s="55" t="s">
        <v>73</v>
      </c>
      <c r="BJ172" s="31" t="s">
        <v>62</v>
      </c>
    </row>
    <row r="173" spans="1:62" s="20" customFormat="1" ht="12" customHeight="1" x14ac:dyDescent="0.2">
      <c r="A173" s="23">
        <v>182677</v>
      </c>
      <c r="B173" s="20" t="s">
        <v>109</v>
      </c>
      <c r="C173" s="24">
        <v>87</v>
      </c>
      <c r="D173" s="24">
        <v>88</v>
      </c>
      <c r="E173" s="54">
        <v>1</v>
      </c>
      <c r="F173" s="20" t="s">
        <v>54</v>
      </c>
      <c r="G173" s="23"/>
      <c r="H173" s="20" t="s">
        <v>71</v>
      </c>
      <c r="I173" s="20" t="s">
        <v>63</v>
      </c>
      <c r="J173" s="26"/>
      <c r="M173" s="20" t="s">
        <v>110</v>
      </c>
      <c r="O173" s="23" t="s">
        <v>111</v>
      </c>
      <c r="P173" s="23"/>
      <c r="Q173" s="23" t="s">
        <v>112</v>
      </c>
      <c r="R173" s="23">
        <v>182677</v>
      </c>
      <c r="S173" s="19">
        <v>0.09</v>
      </c>
      <c r="V173" s="20">
        <v>21</v>
      </c>
      <c r="W173" s="20">
        <v>24</v>
      </c>
      <c r="Y173" s="20">
        <v>107</v>
      </c>
      <c r="AA173" s="20">
        <v>30</v>
      </c>
      <c r="AB173" s="20">
        <v>0.5</v>
      </c>
      <c r="AD173" s="20">
        <v>487</v>
      </c>
      <c r="AE173" s="20">
        <v>27035</v>
      </c>
      <c r="AF173" s="20">
        <v>655</v>
      </c>
      <c r="AG173" s="20">
        <v>1</v>
      </c>
      <c r="AH173" s="20">
        <v>38</v>
      </c>
      <c r="AI173" s="20">
        <v>5</v>
      </c>
      <c r="AK173" s="20">
        <v>4526</v>
      </c>
      <c r="AL173" s="20">
        <v>32998</v>
      </c>
      <c r="AO173" s="29">
        <v>1</v>
      </c>
      <c r="AP173" s="14">
        <v>0.09</v>
      </c>
      <c r="AQ173" s="15">
        <v>0.5</v>
      </c>
      <c r="AR173" s="16">
        <v>1.0699999999999999E-2</v>
      </c>
      <c r="AS173" s="16">
        <v>2.3999999999999998E-3</v>
      </c>
      <c r="AT173" s="16">
        <v>2.0999999999999999E-3</v>
      </c>
      <c r="AU173" s="17">
        <v>0.11281805464837209</v>
      </c>
      <c r="AV173" s="16">
        <v>0.11979629222967689</v>
      </c>
      <c r="AW173" s="18">
        <v>4.4928096638971233</v>
      </c>
      <c r="AX173" s="19">
        <v>0.11591840999999999</v>
      </c>
      <c r="BF173" s="19"/>
      <c r="BG173" s="14"/>
      <c r="BI173" s="55" t="s">
        <v>73</v>
      </c>
      <c r="BJ173" s="31" t="s">
        <v>62</v>
      </c>
    </row>
    <row r="174" spans="1:62" s="20" customFormat="1" ht="12" customHeight="1" x14ac:dyDescent="0.2">
      <c r="A174" s="23">
        <v>182678</v>
      </c>
      <c r="B174" s="20" t="s">
        <v>109</v>
      </c>
      <c r="C174" s="24">
        <v>88</v>
      </c>
      <c r="D174" s="24">
        <v>89</v>
      </c>
      <c r="E174" s="54">
        <v>1</v>
      </c>
      <c r="F174" s="20" t="s">
        <v>54</v>
      </c>
      <c r="G174" s="23"/>
      <c r="H174" s="20" t="s">
        <v>71</v>
      </c>
      <c r="I174" s="20" t="s">
        <v>63</v>
      </c>
      <c r="J174" s="26"/>
      <c r="M174" s="20" t="s">
        <v>110</v>
      </c>
      <c r="O174" s="23" t="s">
        <v>111</v>
      </c>
      <c r="P174" s="23"/>
      <c r="Q174" s="23" t="s">
        <v>112</v>
      </c>
      <c r="R174" s="23">
        <v>182678</v>
      </c>
      <c r="S174" s="19">
        <v>5.0000000000000001E-3</v>
      </c>
      <c r="V174" s="20">
        <v>65</v>
      </c>
      <c r="W174" s="20">
        <v>90</v>
      </c>
      <c r="Y174" s="20">
        <v>151</v>
      </c>
      <c r="AA174" s="20">
        <v>85</v>
      </c>
      <c r="AB174" s="20">
        <v>0.5</v>
      </c>
      <c r="AD174" s="20">
        <v>1548</v>
      </c>
      <c r="AE174" s="20">
        <v>28705</v>
      </c>
      <c r="AF174" s="20">
        <v>558</v>
      </c>
      <c r="AG174" s="20">
        <v>3</v>
      </c>
      <c r="AH174" s="20">
        <v>34</v>
      </c>
      <c r="AI174" s="20">
        <v>2.5</v>
      </c>
      <c r="AK174" s="20">
        <v>2653</v>
      </c>
      <c r="AL174" s="20">
        <v>36064</v>
      </c>
      <c r="AO174" s="29">
        <v>1</v>
      </c>
      <c r="AP174" s="14">
        <v>5.0000000000000001E-3</v>
      </c>
      <c r="AQ174" s="15">
        <v>0.5</v>
      </c>
      <c r="AR174" s="16">
        <v>1.5100000000000001E-2</v>
      </c>
      <c r="AS174" s="16">
        <v>8.9999999999999993E-3</v>
      </c>
      <c r="AT174" s="16">
        <v>6.4999999999999997E-3</v>
      </c>
      <c r="AU174" s="17">
        <v>4.4324516896538019E-2</v>
      </c>
      <c r="AV174" s="16">
        <v>4.7066161490079715E-2</v>
      </c>
      <c r="AW174" s="18">
        <v>1.5910084372304001</v>
      </c>
      <c r="AX174" s="19">
        <v>4.8572550000000006E-2</v>
      </c>
      <c r="BF174" s="19"/>
      <c r="BG174" s="14"/>
      <c r="BI174" s="55" t="s">
        <v>73</v>
      </c>
      <c r="BJ174" s="31" t="s">
        <v>62</v>
      </c>
    </row>
    <row r="175" spans="1:62" s="20" customFormat="1" ht="12" customHeight="1" x14ac:dyDescent="0.2">
      <c r="A175" s="23">
        <v>182679</v>
      </c>
      <c r="B175" s="20" t="s">
        <v>109</v>
      </c>
      <c r="C175" s="24">
        <v>89</v>
      </c>
      <c r="D175" s="24">
        <v>90</v>
      </c>
      <c r="E175" s="54">
        <v>1</v>
      </c>
      <c r="F175" s="20" t="s">
        <v>54</v>
      </c>
      <c r="G175" s="23"/>
      <c r="H175" s="20" t="s">
        <v>71</v>
      </c>
      <c r="I175" s="20" t="s">
        <v>63</v>
      </c>
      <c r="J175" s="26"/>
      <c r="M175" s="20" t="s">
        <v>110</v>
      </c>
      <c r="O175" s="23" t="s">
        <v>111</v>
      </c>
      <c r="P175" s="23"/>
      <c r="Q175" s="23" t="s">
        <v>112</v>
      </c>
      <c r="R175" s="23">
        <v>182679</v>
      </c>
      <c r="S175" s="19">
        <v>0.1</v>
      </c>
      <c r="V175" s="20">
        <v>116</v>
      </c>
      <c r="W175" s="20">
        <v>1951</v>
      </c>
      <c r="Y175" s="20">
        <v>356</v>
      </c>
      <c r="AA175" s="20">
        <v>1018</v>
      </c>
      <c r="AB175" s="20">
        <v>11</v>
      </c>
      <c r="AD175" s="20">
        <v>6455</v>
      </c>
      <c r="AE175" s="20">
        <v>40970</v>
      </c>
      <c r="AF175" s="20">
        <v>626</v>
      </c>
      <c r="AG175" s="20">
        <v>33</v>
      </c>
      <c r="AH175" s="20">
        <v>74</v>
      </c>
      <c r="AI175" s="20">
        <v>14</v>
      </c>
      <c r="AK175" s="20">
        <v>4051</v>
      </c>
      <c r="AL175" s="20">
        <v>42854</v>
      </c>
      <c r="AO175" s="29">
        <v>1</v>
      </c>
      <c r="AP175" s="14">
        <v>0.1</v>
      </c>
      <c r="AQ175" s="15">
        <v>11</v>
      </c>
      <c r="AR175" s="16">
        <v>3.56E-2</v>
      </c>
      <c r="AS175" s="16">
        <v>0.1951</v>
      </c>
      <c r="AT175" s="16">
        <v>1.1599999999999999E-2</v>
      </c>
      <c r="AU175" s="17">
        <v>0.41157894617069363</v>
      </c>
      <c r="AV175" s="16">
        <v>0.43703671247231812</v>
      </c>
      <c r="AW175" s="18">
        <v>16.684956062990359</v>
      </c>
      <c r="AX175" s="19">
        <v>0.50373931999999999</v>
      </c>
      <c r="BF175" s="19"/>
      <c r="BG175" s="14"/>
      <c r="BI175" s="55" t="s">
        <v>73</v>
      </c>
      <c r="BJ175" s="31" t="s">
        <v>62</v>
      </c>
    </row>
    <row r="176" spans="1:62" s="20" customFormat="1" ht="12" customHeight="1" x14ac:dyDescent="0.2">
      <c r="A176" s="23">
        <v>182680</v>
      </c>
      <c r="B176" s="20" t="s">
        <v>109</v>
      </c>
      <c r="C176" s="24">
        <v>90</v>
      </c>
      <c r="D176" s="24">
        <v>91</v>
      </c>
      <c r="E176" s="54">
        <v>1</v>
      </c>
      <c r="F176" s="20" t="s">
        <v>54</v>
      </c>
      <c r="G176" s="23"/>
      <c r="H176" s="20" t="s">
        <v>71</v>
      </c>
      <c r="I176" s="20" t="s">
        <v>63</v>
      </c>
      <c r="J176" s="26"/>
      <c r="M176" s="20" t="s">
        <v>110</v>
      </c>
      <c r="O176" s="23" t="s">
        <v>111</v>
      </c>
      <c r="P176" s="23"/>
      <c r="Q176" s="23" t="s">
        <v>112</v>
      </c>
      <c r="R176" s="23">
        <v>182680</v>
      </c>
      <c r="S176" s="19">
        <v>0.06</v>
      </c>
      <c r="V176" s="20">
        <v>60</v>
      </c>
      <c r="W176" s="20">
        <v>357</v>
      </c>
      <c r="Y176" s="20">
        <v>112</v>
      </c>
      <c r="AA176" s="20">
        <v>73</v>
      </c>
      <c r="AB176" s="20">
        <v>0.5</v>
      </c>
      <c r="AD176" s="20">
        <v>6415</v>
      </c>
      <c r="AE176" s="20">
        <v>28695</v>
      </c>
      <c r="AF176" s="20">
        <v>445</v>
      </c>
      <c r="AG176" s="20">
        <v>3</v>
      </c>
      <c r="AH176" s="20">
        <v>26</v>
      </c>
      <c r="AI176" s="20">
        <v>2.5</v>
      </c>
      <c r="AK176" s="20">
        <v>7272</v>
      </c>
      <c r="AL176" s="20">
        <v>22127</v>
      </c>
      <c r="AO176" s="29">
        <v>1</v>
      </c>
      <c r="AP176" s="14">
        <v>0.06</v>
      </c>
      <c r="AQ176" s="15">
        <v>0.5</v>
      </c>
      <c r="AR176" s="16">
        <v>1.12E-2</v>
      </c>
      <c r="AS176" s="16">
        <v>3.5700000000000003E-2</v>
      </c>
      <c r="AT176" s="16">
        <v>6.0000000000000001E-3</v>
      </c>
      <c r="AU176" s="17">
        <v>0.10766928021365207</v>
      </c>
      <c r="AV176" s="16">
        <v>0.11432904597437808</v>
      </c>
      <c r="AW176" s="18">
        <v>4.3709209956618098</v>
      </c>
      <c r="AX176" s="19">
        <v>0.11416316</v>
      </c>
      <c r="BF176" s="19"/>
      <c r="BG176" s="14"/>
      <c r="BI176" s="55" t="s">
        <v>73</v>
      </c>
      <c r="BJ176" s="31" t="s">
        <v>62</v>
      </c>
    </row>
    <row r="177" spans="1:62" s="20" customFormat="1" ht="12" customHeight="1" x14ac:dyDescent="0.2">
      <c r="A177" s="23">
        <v>182681</v>
      </c>
      <c r="B177" s="20" t="s">
        <v>109</v>
      </c>
      <c r="C177" s="24">
        <v>91</v>
      </c>
      <c r="D177" s="24">
        <v>92</v>
      </c>
      <c r="E177" s="54">
        <v>1</v>
      </c>
      <c r="F177" s="20" t="s">
        <v>54</v>
      </c>
      <c r="G177" s="23"/>
      <c r="H177" s="20" t="s">
        <v>71</v>
      </c>
      <c r="I177" s="20" t="s">
        <v>63</v>
      </c>
      <c r="J177" s="26"/>
      <c r="M177" s="20" t="s">
        <v>110</v>
      </c>
      <c r="O177" s="23" t="s">
        <v>111</v>
      </c>
      <c r="P177" s="23"/>
      <c r="Q177" s="23" t="s">
        <v>112</v>
      </c>
      <c r="R177" s="23">
        <v>182681</v>
      </c>
      <c r="S177" s="19">
        <v>0.03</v>
      </c>
      <c r="V177" s="20">
        <v>89</v>
      </c>
      <c r="W177" s="20">
        <v>247</v>
      </c>
      <c r="Y177" s="20">
        <v>352</v>
      </c>
      <c r="AA177" s="20">
        <v>137</v>
      </c>
      <c r="AB177" s="20">
        <v>0.5</v>
      </c>
      <c r="AD177" s="20">
        <v>8790</v>
      </c>
      <c r="AE177" s="20">
        <v>32665</v>
      </c>
      <c r="AF177" s="20">
        <v>487</v>
      </c>
      <c r="AG177" s="20">
        <v>7</v>
      </c>
      <c r="AH177" s="20">
        <v>26</v>
      </c>
      <c r="AI177" s="20">
        <v>6</v>
      </c>
      <c r="AK177" s="20">
        <v>8069</v>
      </c>
      <c r="AL177" s="20">
        <v>18074</v>
      </c>
      <c r="AO177" s="29">
        <v>1</v>
      </c>
      <c r="AP177" s="14">
        <v>0.03</v>
      </c>
      <c r="AQ177" s="15">
        <v>0.5</v>
      </c>
      <c r="AR177" s="16">
        <v>3.5200000000000002E-2</v>
      </c>
      <c r="AS177" s="16">
        <v>2.47E-2</v>
      </c>
      <c r="AT177" s="16">
        <v>8.8999999999999999E-3</v>
      </c>
      <c r="AU177" s="17">
        <v>0.10091363465186406</v>
      </c>
      <c r="AV177" s="16">
        <v>0.10715553733303089</v>
      </c>
      <c r="AW177" s="18">
        <v>3.7785323274264955</v>
      </c>
      <c r="AX177" s="19">
        <v>0.10751677</v>
      </c>
      <c r="BF177" s="19"/>
      <c r="BG177" s="14"/>
      <c r="BI177" s="55" t="s">
        <v>73</v>
      </c>
      <c r="BJ177" s="31" t="s">
        <v>62</v>
      </c>
    </row>
    <row r="178" spans="1:62" s="20" customFormat="1" ht="12" customHeight="1" x14ac:dyDescent="0.2">
      <c r="A178" s="23">
        <v>182682</v>
      </c>
      <c r="B178" s="20" t="s">
        <v>109</v>
      </c>
      <c r="C178" s="24">
        <v>92</v>
      </c>
      <c r="D178" s="24">
        <v>93</v>
      </c>
      <c r="E178" s="54">
        <v>1</v>
      </c>
      <c r="F178" s="20" t="s">
        <v>54</v>
      </c>
      <c r="G178" s="23"/>
      <c r="H178" s="20" t="s">
        <v>71</v>
      </c>
      <c r="I178" s="20" t="s">
        <v>63</v>
      </c>
      <c r="J178" s="26"/>
      <c r="M178" s="20" t="s">
        <v>110</v>
      </c>
      <c r="O178" s="23" t="s">
        <v>111</v>
      </c>
      <c r="P178" s="23"/>
      <c r="Q178" s="23" t="s">
        <v>112</v>
      </c>
      <c r="R178" s="23">
        <v>182682</v>
      </c>
      <c r="S178" s="19">
        <v>0.04</v>
      </c>
      <c r="V178" s="20">
        <v>195</v>
      </c>
      <c r="W178" s="20">
        <v>111</v>
      </c>
      <c r="Y178" s="20">
        <v>187</v>
      </c>
      <c r="AA178" s="20">
        <v>331</v>
      </c>
      <c r="AB178" s="20">
        <v>0.5</v>
      </c>
      <c r="AD178" s="20">
        <v>42665</v>
      </c>
      <c r="AE178" s="20">
        <v>72950</v>
      </c>
      <c r="AF178" s="20">
        <v>800</v>
      </c>
      <c r="AG178" s="20">
        <v>12</v>
      </c>
      <c r="AH178" s="20">
        <v>67</v>
      </c>
      <c r="AI178" s="20">
        <v>6</v>
      </c>
      <c r="AK178" s="20">
        <v>4411</v>
      </c>
      <c r="AL178" s="20">
        <v>29043</v>
      </c>
      <c r="AO178" s="29">
        <v>1</v>
      </c>
      <c r="AP178" s="14">
        <v>0.04</v>
      </c>
      <c r="AQ178" s="15">
        <v>0.5</v>
      </c>
      <c r="AR178" s="16">
        <v>1.8700000000000001E-2</v>
      </c>
      <c r="AS178" s="16">
        <v>1.11E-2</v>
      </c>
      <c r="AT178" s="16">
        <v>1.95E-2</v>
      </c>
      <c r="AU178" s="17">
        <v>0.11073295170039746</v>
      </c>
      <c r="AV178" s="16">
        <v>0.11758221751563347</v>
      </c>
      <c r="AW178" s="18">
        <v>4.0758618835049329</v>
      </c>
      <c r="AX178" s="19">
        <v>0.11351603</v>
      </c>
      <c r="BF178" s="19"/>
      <c r="BG178" s="14"/>
      <c r="BI178" s="55" t="s">
        <v>73</v>
      </c>
      <c r="BJ178" s="31" t="s">
        <v>62</v>
      </c>
    </row>
    <row r="179" spans="1:62" s="20" customFormat="1" ht="12" customHeight="1" x14ac:dyDescent="0.2">
      <c r="A179" s="23">
        <v>182683</v>
      </c>
      <c r="B179" s="20" t="s">
        <v>109</v>
      </c>
      <c r="C179" s="24">
        <v>93</v>
      </c>
      <c r="D179" s="24">
        <v>94</v>
      </c>
      <c r="E179" s="54">
        <v>1</v>
      </c>
      <c r="F179" s="20" t="s">
        <v>54</v>
      </c>
      <c r="G179" s="23"/>
      <c r="H179" s="20" t="s">
        <v>71</v>
      </c>
      <c r="I179" s="20" t="s">
        <v>63</v>
      </c>
      <c r="J179" s="26"/>
      <c r="M179" s="20" t="s">
        <v>110</v>
      </c>
      <c r="O179" s="23" t="s">
        <v>111</v>
      </c>
      <c r="P179" s="23"/>
      <c r="Q179" s="23" t="s">
        <v>112</v>
      </c>
      <c r="R179" s="23">
        <v>182683</v>
      </c>
      <c r="S179" s="19">
        <v>5.0000000000000001E-3</v>
      </c>
      <c r="V179" s="20">
        <v>59</v>
      </c>
      <c r="W179" s="20">
        <v>125</v>
      </c>
      <c r="Y179" s="20">
        <v>307</v>
      </c>
      <c r="AA179" s="20">
        <v>234</v>
      </c>
      <c r="AB179" s="20">
        <v>0.5</v>
      </c>
      <c r="AD179" s="20">
        <v>7730</v>
      </c>
      <c r="AE179" s="20">
        <v>32030</v>
      </c>
      <c r="AF179" s="20">
        <v>752</v>
      </c>
      <c r="AG179" s="20">
        <v>9</v>
      </c>
      <c r="AH179" s="20">
        <v>32</v>
      </c>
      <c r="AI179" s="20">
        <v>7</v>
      </c>
      <c r="AK179" s="20">
        <v>8188</v>
      </c>
      <c r="AL179" s="20">
        <v>31066</v>
      </c>
      <c r="AO179" s="29">
        <v>1</v>
      </c>
      <c r="AP179" s="14">
        <v>5.0000000000000001E-3</v>
      </c>
      <c r="AQ179" s="15">
        <v>0.5</v>
      </c>
      <c r="AR179" s="16">
        <v>3.0700000000000002E-2</v>
      </c>
      <c r="AS179" s="16">
        <v>1.2500000000000001E-2</v>
      </c>
      <c r="AT179" s="16">
        <v>5.8999999999999999E-3</v>
      </c>
      <c r="AU179" s="17">
        <v>5.9481474656144021E-2</v>
      </c>
      <c r="AV179" s="16">
        <v>6.3160636321629465E-2</v>
      </c>
      <c r="AW179" s="18">
        <v>2.1057084372304002</v>
      </c>
      <c r="AX179" s="19">
        <v>6.5089610000000006E-2</v>
      </c>
      <c r="BF179" s="19"/>
      <c r="BG179" s="14"/>
      <c r="BI179" s="55" t="s">
        <v>73</v>
      </c>
      <c r="BJ179" s="31" t="s">
        <v>62</v>
      </c>
    </row>
    <row r="180" spans="1:62" s="20" customFormat="1" ht="12" customHeight="1" x14ac:dyDescent="0.2">
      <c r="A180" s="23">
        <v>182684</v>
      </c>
      <c r="B180" s="20" t="s">
        <v>109</v>
      </c>
      <c r="C180" s="24">
        <v>94</v>
      </c>
      <c r="D180" s="24">
        <v>95</v>
      </c>
      <c r="E180" s="54">
        <v>1</v>
      </c>
      <c r="F180" s="20" t="s">
        <v>54</v>
      </c>
      <c r="G180" s="23"/>
      <c r="H180" s="20" t="s">
        <v>71</v>
      </c>
      <c r="I180" s="20" t="s">
        <v>63</v>
      </c>
      <c r="J180" s="26"/>
      <c r="M180" s="20" t="s">
        <v>110</v>
      </c>
      <c r="O180" s="23" t="s">
        <v>111</v>
      </c>
      <c r="P180" s="23"/>
      <c r="Q180" s="23" t="s">
        <v>112</v>
      </c>
      <c r="R180" s="23">
        <v>182684</v>
      </c>
      <c r="S180" s="19">
        <v>0.08</v>
      </c>
      <c r="T180" s="20">
        <v>7.0000000000000007E-2</v>
      </c>
      <c r="V180" s="20">
        <v>94</v>
      </c>
      <c r="W180" s="20">
        <v>528</v>
      </c>
      <c r="Y180" s="20">
        <v>1209</v>
      </c>
      <c r="AA180" s="20">
        <v>283</v>
      </c>
      <c r="AB180" s="20">
        <v>0.5</v>
      </c>
      <c r="AD180" s="20">
        <v>14340</v>
      </c>
      <c r="AE180" s="20">
        <v>42575</v>
      </c>
      <c r="AF180" s="20">
        <v>914</v>
      </c>
      <c r="AG180" s="20">
        <v>20</v>
      </c>
      <c r="AH180" s="20">
        <v>43</v>
      </c>
      <c r="AI180" s="20">
        <v>6</v>
      </c>
      <c r="AK180" s="20">
        <v>9724</v>
      </c>
      <c r="AL180" s="20">
        <v>40355</v>
      </c>
      <c r="AO180" s="29">
        <v>1</v>
      </c>
      <c r="AP180" s="14">
        <v>7.5000000000000011E-2</v>
      </c>
      <c r="AQ180" s="15">
        <v>0.5</v>
      </c>
      <c r="AR180" s="16">
        <v>0.12089999999999999</v>
      </c>
      <c r="AS180" s="16">
        <v>5.28E-2</v>
      </c>
      <c r="AT180" s="16">
        <v>9.4000000000000004E-3</v>
      </c>
      <c r="AU180" s="17">
        <v>0.24139994227572925</v>
      </c>
      <c r="AV180" s="16">
        <v>0.25633147211431445</v>
      </c>
      <c r="AW180" s="18">
        <v>8.937915329779468</v>
      </c>
      <c r="AX180" s="19">
        <v>0.2555808</v>
      </c>
      <c r="BF180" s="19"/>
      <c r="BG180" s="14"/>
      <c r="BI180" s="55" t="s">
        <v>73</v>
      </c>
      <c r="BJ180" s="31" t="s">
        <v>62</v>
      </c>
    </row>
    <row r="181" spans="1:62" s="20" customFormat="1" ht="12" customHeight="1" x14ac:dyDescent="0.2">
      <c r="A181" s="23">
        <v>182685</v>
      </c>
      <c r="B181" s="20" t="s">
        <v>109</v>
      </c>
      <c r="C181" s="24">
        <v>95</v>
      </c>
      <c r="D181" s="24">
        <v>96</v>
      </c>
      <c r="E181" s="54">
        <v>1</v>
      </c>
      <c r="F181" s="20" t="s">
        <v>54</v>
      </c>
      <c r="G181" s="23"/>
      <c r="H181" s="20" t="s">
        <v>71</v>
      </c>
      <c r="I181" s="20" t="s">
        <v>63</v>
      </c>
      <c r="J181" s="26"/>
      <c r="M181" s="20" t="s">
        <v>110</v>
      </c>
      <c r="O181" s="23" t="s">
        <v>111</v>
      </c>
      <c r="P181" s="23"/>
      <c r="Q181" s="23" t="s">
        <v>112</v>
      </c>
      <c r="R181" s="23">
        <v>182685</v>
      </c>
      <c r="S181" s="19">
        <v>0.04</v>
      </c>
      <c r="V181" s="20">
        <v>158</v>
      </c>
      <c r="W181" s="20">
        <v>166</v>
      </c>
      <c r="Y181" s="20">
        <v>1077</v>
      </c>
      <c r="AA181" s="20">
        <v>250</v>
      </c>
      <c r="AB181" s="20">
        <v>0.5</v>
      </c>
      <c r="AD181" s="20">
        <v>26585</v>
      </c>
      <c r="AE181" s="20">
        <v>66600</v>
      </c>
      <c r="AF181" s="20">
        <v>1082</v>
      </c>
      <c r="AG181" s="20">
        <v>18</v>
      </c>
      <c r="AH181" s="20">
        <v>78</v>
      </c>
      <c r="AI181" s="20">
        <v>6</v>
      </c>
      <c r="AK181" s="20">
        <v>7850</v>
      </c>
      <c r="AL181" s="20">
        <v>42385</v>
      </c>
      <c r="AO181" s="29">
        <v>1</v>
      </c>
      <c r="AP181" s="14">
        <v>0.04</v>
      </c>
      <c r="AQ181" s="15">
        <v>0.5</v>
      </c>
      <c r="AR181" s="16">
        <v>0.1077</v>
      </c>
      <c r="AS181" s="16">
        <v>1.66E-2</v>
      </c>
      <c r="AT181" s="16">
        <v>1.5800000000000002E-2</v>
      </c>
      <c r="AU181" s="17">
        <v>0.18955586874808872</v>
      </c>
      <c r="AV181" s="16">
        <v>0.20128064002851495</v>
      </c>
      <c r="AW181" s="18">
        <v>6.6317618835049341</v>
      </c>
      <c r="AX181" s="19">
        <v>0.19857269999999999</v>
      </c>
      <c r="BF181" s="19"/>
      <c r="BG181" s="14"/>
      <c r="BI181" s="55" t="s">
        <v>73</v>
      </c>
      <c r="BJ181" s="31" t="s">
        <v>62</v>
      </c>
    </row>
    <row r="182" spans="1:62" s="20" customFormat="1" ht="12" customHeight="1" x14ac:dyDescent="0.2">
      <c r="A182" s="23">
        <v>182686</v>
      </c>
      <c r="B182" s="20" t="s">
        <v>109</v>
      </c>
      <c r="C182" s="24">
        <v>96</v>
      </c>
      <c r="D182" s="24">
        <v>97</v>
      </c>
      <c r="E182" s="54">
        <v>1</v>
      </c>
      <c r="F182" s="20" t="s">
        <v>54</v>
      </c>
      <c r="G182" s="23"/>
      <c r="H182" s="20" t="s">
        <v>71</v>
      </c>
      <c r="I182" s="20" t="s">
        <v>63</v>
      </c>
      <c r="J182" s="26"/>
      <c r="M182" s="20" t="s">
        <v>110</v>
      </c>
      <c r="O182" s="23" t="s">
        <v>111</v>
      </c>
      <c r="P182" s="23"/>
      <c r="Q182" s="23" t="s">
        <v>112</v>
      </c>
      <c r="R182" s="23">
        <v>182686</v>
      </c>
      <c r="S182" s="19">
        <v>5.0000000000000001E-3</v>
      </c>
      <c r="V182" s="20">
        <v>231</v>
      </c>
      <c r="W182" s="20">
        <v>111</v>
      </c>
      <c r="Y182" s="20">
        <v>1624</v>
      </c>
      <c r="AA182" s="20">
        <v>78</v>
      </c>
      <c r="AB182" s="20">
        <v>0.5</v>
      </c>
      <c r="AD182" s="20">
        <v>52250</v>
      </c>
      <c r="AE182" s="20">
        <v>92900</v>
      </c>
      <c r="AF182" s="20">
        <v>1648</v>
      </c>
      <c r="AG182" s="20">
        <v>20</v>
      </c>
      <c r="AH182" s="20">
        <v>60</v>
      </c>
      <c r="AI182" s="20">
        <v>10</v>
      </c>
      <c r="AK182" s="20">
        <v>6534</v>
      </c>
      <c r="AL182" s="20">
        <v>72240</v>
      </c>
      <c r="AO182" s="29">
        <v>1</v>
      </c>
      <c r="AP182" s="14">
        <v>5.0000000000000001E-3</v>
      </c>
      <c r="AQ182" s="15">
        <v>0.5</v>
      </c>
      <c r="AR182" s="16">
        <v>0.16239999999999999</v>
      </c>
      <c r="AS182" s="16">
        <v>1.11E-2</v>
      </c>
      <c r="AT182" s="16">
        <v>2.3099999999999999E-2</v>
      </c>
      <c r="AU182" s="17">
        <v>0.21853681195433411</v>
      </c>
      <c r="AV182" s="16">
        <v>0.23205416783173646</v>
      </c>
      <c r="AW182" s="18">
        <v>7.1913084372303988</v>
      </c>
      <c r="AX182" s="19">
        <v>0.22954396999999996</v>
      </c>
      <c r="BF182" s="19"/>
      <c r="BG182" s="14"/>
      <c r="BI182" s="55" t="s">
        <v>73</v>
      </c>
      <c r="BJ182" s="31" t="s">
        <v>62</v>
      </c>
    </row>
    <row r="183" spans="1:62" s="20" customFormat="1" ht="12" customHeight="1" x14ac:dyDescent="0.2">
      <c r="A183" s="23">
        <v>182687</v>
      </c>
      <c r="B183" s="20" t="s">
        <v>109</v>
      </c>
      <c r="C183" s="24">
        <v>97</v>
      </c>
      <c r="D183" s="24">
        <v>98</v>
      </c>
      <c r="E183" s="54">
        <v>1</v>
      </c>
      <c r="F183" s="20" t="s">
        <v>54</v>
      </c>
      <c r="G183" s="23"/>
      <c r="H183" s="20" t="s">
        <v>71</v>
      </c>
      <c r="I183" s="20" t="s">
        <v>63</v>
      </c>
      <c r="J183" s="26"/>
      <c r="M183" s="20" t="s">
        <v>110</v>
      </c>
      <c r="O183" s="23" t="s">
        <v>111</v>
      </c>
      <c r="P183" s="23"/>
      <c r="Q183" s="23" t="s">
        <v>112</v>
      </c>
      <c r="R183" s="23">
        <v>182687</v>
      </c>
      <c r="S183" s="19">
        <v>0.08</v>
      </c>
      <c r="V183" s="20">
        <v>143</v>
      </c>
      <c r="W183" s="20">
        <v>52</v>
      </c>
      <c r="Y183" s="20">
        <v>401</v>
      </c>
      <c r="AA183" s="20">
        <v>81</v>
      </c>
      <c r="AB183" s="20">
        <v>0.5</v>
      </c>
      <c r="AD183" s="20">
        <v>28110</v>
      </c>
      <c r="AE183" s="20">
        <v>76900</v>
      </c>
      <c r="AF183" s="20">
        <v>1711</v>
      </c>
      <c r="AG183" s="20">
        <v>6</v>
      </c>
      <c r="AH183" s="20">
        <v>54</v>
      </c>
      <c r="AI183" s="20">
        <v>7</v>
      </c>
      <c r="AK183" s="20">
        <v>5611</v>
      </c>
      <c r="AL183" s="20">
        <v>77700</v>
      </c>
      <c r="AO183" s="29">
        <v>1</v>
      </c>
      <c r="AP183" s="14">
        <v>0.08</v>
      </c>
      <c r="AQ183" s="15">
        <v>0.5</v>
      </c>
      <c r="AR183" s="16">
        <v>4.0099999999999997E-2</v>
      </c>
      <c r="AS183" s="16">
        <v>5.1999999999999998E-3</v>
      </c>
      <c r="AT183" s="16">
        <v>1.43E-2</v>
      </c>
      <c r="AU183" s="17">
        <v>0.15720489960820391</v>
      </c>
      <c r="AV183" s="16">
        <v>0.16692863701734781</v>
      </c>
      <c r="AW183" s="18">
        <v>5.8628801078186861</v>
      </c>
      <c r="AX183" s="19">
        <v>0.16089982999999999</v>
      </c>
      <c r="BF183" s="19"/>
      <c r="BG183" s="14"/>
      <c r="BI183" s="55" t="s">
        <v>73</v>
      </c>
      <c r="BJ183" s="31" t="s">
        <v>62</v>
      </c>
    </row>
    <row r="184" spans="1:62" s="20" customFormat="1" ht="12" customHeight="1" x14ac:dyDescent="0.2">
      <c r="A184" s="23">
        <v>182688</v>
      </c>
      <c r="B184" s="20" t="s">
        <v>109</v>
      </c>
      <c r="C184" s="24">
        <v>98</v>
      </c>
      <c r="D184" s="24">
        <v>99</v>
      </c>
      <c r="E184" s="54">
        <v>1</v>
      </c>
      <c r="F184" s="20" t="s">
        <v>54</v>
      </c>
      <c r="G184" s="23"/>
      <c r="H184" s="20" t="s">
        <v>71</v>
      </c>
      <c r="I184" s="20" t="s">
        <v>63</v>
      </c>
      <c r="J184" s="26"/>
      <c r="M184" s="20" t="s">
        <v>110</v>
      </c>
      <c r="O184" s="23" t="s">
        <v>111</v>
      </c>
      <c r="P184" s="23"/>
      <c r="Q184" s="23" t="s">
        <v>112</v>
      </c>
      <c r="R184" s="23">
        <v>182688</v>
      </c>
      <c r="S184" s="19">
        <v>5.0000000000000001E-3</v>
      </c>
      <c r="V184" s="20">
        <v>175</v>
      </c>
      <c r="W184" s="20">
        <v>204</v>
      </c>
      <c r="Y184" s="20">
        <v>820</v>
      </c>
      <c r="AA184" s="20">
        <v>95</v>
      </c>
      <c r="AB184" s="20">
        <v>0.5</v>
      </c>
      <c r="AD184" s="20">
        <v>29785</v>
      </c>
      <c r="AE184" s="20">
        <v>64550</v>
      </c>
      <c r="AF184" s="20">
        <v>1655</v>
      </c>
      <c r="AG184" s="20">
        <v>9</v>
      </c>
      <c r="AH184" s="20">
        <v>51</v>
      </c>
      <c r="AI184" s="20">
        <v>2.5</v>
      </c>
      <c r="AK184" s="20">
        <v>31540</v>
      </c>
      <c r="AL184" s="20">
        <v>40271</v>
      </c>
      <c r="AO184" s="29">
        <v>1</v>
      </c>
      <c r="AP184" s="14">
        <v>5.0000000000000001E-3</v>
      </c>
      <c r="AQ184" s="15">
        <v>0.5</v>
      </c>
      <c r="AR184" s="16">
        <v>8.2000000000000003E-2</v>
      </c>
      <c r="AS184" s="16">
        <v>2.0400000000000001E-2</v>
      </c>
      <c r="AT184" s="16">
        <v>1.7500000000000002E-2</v>
      </c>
      <c r="AU184" s="17">
        <v>0.13574066164930876</v>
      </c>
      <c r="AV184" s="16">
        <v>0.1441367520568653</v>
      </c>
      <c r="AW184" s="18">
        <v>4.6310084372303999</v>
      </c>
      <c r="AX184" s="19">
        <v>0.14375796999999998</v>
      </c>
      <c r="BF184" s="19"/>
      <c r="BG184" s="14"/>
      <c r="BI184" s="55" t="s">
        <v>73</v>
      </c>
      <c r="BJ184" s="31" t="s">
        <v>62</v>
      </c>
    </row>
    <row r="185" spans="1:62" s="20" customFormat="1" ht="12" customHeight="1" x14ac:dyDescent="0.2">
      <c r="A185" s="23">
        <v>182689</v>
      </c>
      <c r="B185" s="20" t="s">
        <v>109</v>
      </c>
      <c r="C185" s="24">
        <v>99</v>
      </c>
      <c r="D185" s="24">
        <v>100</v>
      </c>
      <c r="E185" s="54">
        <v>1</v>
      </c>
      <c r="F185" s="20" t="s">
        <v>54</v>
      </c>
      <c r="G185" s="23"/>
      <c r="H185" s="20" t="s">
        <v>71</v>
      </c>
      <c r="I185" s="20" t="s">
        <v>63</v>
      </c>
      <c r="J185" s="26"/>
      <c r="M185" s="20" t="s">
        <v>110</v>
      </c>
      <c r="O185" s="23" t="s">
        <v>111</v>
      </c>
      <c r="P185" s="23"/>
      <c r="Q185" s="23" t="s">
        <v>112</v>
      </c>
      <c r="R185" s="23">
        <v>182689</v>
      </c>
      <c r="S185" s="19">
        <v>5.0000000000000001E-3</v>
      </c>
      <c r="V185" s="20">
        <v>144</v>
      </c>
      <c r="W185" s="20">
        <v>73</v>
      </c>
      <c r="Y185" s="20">
        <v>377</v>
      </c>
      <c r="AA185" s="20">
        <v>210</v>
      </c>
      <c r="AB185" s="20">
        <v>0.5</v>
      </c>
      <c r="AD185" s="20">
        <v>26565</v>
      </c>
      <c r="AE185" s="20">
        <v>65950</v>
      </c>
      <c r="AF185" s="20">
        <v>1631</v>
      </c>
      <c r="AG185" s="20">
        <v>9</v>
      </c>
      <c r="AH185" s="20">
        <v>52</v>
      </c>
      <c r="AI185" s="20">
        <v>2.5</v>
      </c>
      <c r="AK185" s="20">
        <v>22060</v>
      </c>
      <c r="AL185" s="20">
        <v>52955</v>
      </c>
      <c r="AO185" s="29">
        <v>1</v>
      </c>
      <c r="AP185" s="14">
        <v>5.0000000000000001E-3</v>
      </c>
      <c r="AQ185" s="15">
        <v>0.5</v>
      </c>
      <c r="AR185" s="16">
        <v>3.7699999999999997E-2</v>
      </c>
      <c r="AS185" s="16">
        <v>7.3000000000000001E-3</v>
      </c>
      <c r="AT185" s="16">
        <v>1.44E-2</v>
      </c>
      <c r="AU185" s="17">
        <v>8.1179180640902085E-2</v>
      </c>
      <c r="AV185" s="16">
        <v>8.620043021778484E-2</v>
      </c>
      <c r="AW185" s="18">
        <v>2.7637084372304002</v>
      </c>
      <c r="AX185" s="19">
        <v>8.5585900000000006E-2</v>
      </c>
      <c r="BF185" s="19"/>
      <c r="BG185" s="14"/>
      <c r="BI185" s="55" t="s">
        <v>73</v>
      </c>
      <c r="BJ185" s="31" t="s">
        <v>62</v>
      </c>
    </row>
    <row r="186" spans="1:62" s="20" customFormat="1" ht="12" customHeight="1" x14ac:dyDescent="0.2">
      <c r="A186" s="23">
        <v>182690</v>
      </c>
      <c r="B186" s="20" t="s">
        <v>109</v>
      </c>
      <c r="C186" s="24">
        <v>100</v>
      </c>
      <c r="D186" s="24">
        <v>101</v>
      </c>
      <c r="E186" s="54">
        <v>1</v>
      </c>
      <c r="F186" s="20" t="s">
        <v>54</v>
      </c>
      <c r="G186" s="23"/>
      <c r="H186" s="20" t="s">
        <v>71</v>
      </c>
      <c r="I186" s="20" t="s">
        <v>63</v>
      </c>
      <c r="J186" s="26"/>
      <c r="M186" s="20" t="s">
        <v>110</v>
      </c>
      <c r="O186" s="23" t="s">
        <v>111</v>
      </c>
      <c r="P186" s="23"/>
      <c r="Q186" s="23" t="s">
        <v>112</v>
      </c>
      <c r="R186" s="23">
        <v>182690</v>
      </c>
      <c r="S186" s="19">
        <v>5.0000000000000001E-3</v>
      </c>
      <c r="V186" s="20">
        <v>125</v>
      </c>
      <c r="W186" s="20">
        <v>104</v>
      </c>
      <c r="Y186" s="20">
        <v>147</v>
      </c>
      <c r="AA186" s="20">
        <v>80</v>
      </c>
      <c r="AB186" s="20">
        <v>0.5</v>
      </c>
      <c r="AD186" s="20">
        <v>38680</v>
      </c>
      <c r="AE186" s="20">
        <v>78800</v>
      </c>
      <c r="AF186" s="20">
        <v>942</v>
      </c>
      <c r="AG186" s="20">
        <v>3</v>
      </c>
      <c r="AH186" s="20">
        <v>50</v>
      </c>
      <c r="AI186" s="20">
        <v>6</v>
      </c>
      <c r="AK186" s="20">
        <v>6627</v>
      </c>
      <c r="AL186" s="20">
        <v>62216</v>
      </c>
      <c r="AO186" s="29">
        <v>1</v>
      </c>
      <c r="AP186" s="14">
        <v>5.0000000000000001E-3</v>
      </c>
      <c r="AQ186" s="15">
        <v>0.5</v>
      </c>
      <c r="AR186" s="16">
        <v>1.47E-2</v>
      </c>
      <c r="AS186" s="16">
        <v>1.04E-2</v>
      </c>
      <c r="AT186" s="16">
        <v>1.2500000000000001E-2</v>
      </c>
      <c r="AU186" s="17">
        <v>5.7089902166538024E-2</v>
      </c>
      <c r="AV186" s="16">
        <v>6.0621135727099137E-2</v>
      </c>
      <c r="AW186" s="18">
        <v>2.0220084372303999</v>
      </c>
      <c r="AX186" s="19">
        <v>6.0725470000000004E-2</v>
      </c>
      <c r="BF186" s="19"/>
      <c r="BG186" s="14"/>
      <c r="BI186" s="55" t="s">
        <v>73</v>
      </c>
      <c r="BJ186" s="31" t="s">
        <v>62</v>
      </c>
    </row>
    <row r="187" spans="1:62" s="20" customFormat="1" ht="12" customHeight="1" x14ac:dyDescent="0.2">
      <c r="A187" s="23">
        <v>182691</v>
      </c>
      <c r="B187" s="20" t="s">
        <v>109</v>
      </c>
      <c r="C187" s="24">
        <v>101</v>
      </c>
      <c r="D187" s="24">
        <v>102</v>
      </c>
      <c r="E187" s="54">
        <v>1</v>
      </c>
      <c r="F187" s="20" t="s">
        <v>54</v>
      </c>
      <c r="G187" s="23"/>
      <c r="H187" s="20" t="s">
        <v>71</v>
      </c>
      <c r="I187" s="20" t="s">
        <v>63</v>
      </c>
      <c r="J187" s="26"/>
      <c r="M187" s="20" t="s">
        <v>110</v>
      </c>
      <c r="O187" s="23" t="s">
        <v>111</v>
      </c>
      <c r="P187" s="23"/>
      <c r="Q187" s="23" t="s">
        <v>112</v>
      </c>
      <c r="R187" s="23">
        <v>182691</v>
      </c>
      <c r="S187" s="19">
        <v>5.0000000000000001E-3</v>
      </c>
      <c r="V187" s="20">
        <v>105</v>
      </c>
      <c r="W187" s="20">
        <v>95</v>
      </c>
      <c r="Y187" s="20">
        <v>354</v>
      </c>
      <c r="AA187" s="20">
        <v>188</v>
      </c>
      <c r="AB187" s="20">
        <v>0.5</v>
      </c>
      <c r="AD187" s="20">
        <v>20475</v>
      </c>
      <c r="AE187" s="20">
        <v>52400</v>
      </c>
      <c r="AF187" s="20">
        <v>912</v>
      </c>
      <c r="AG187" s="20">
        <v>8</v>
      </c>
      <c r="AH187" s="20">
        <v>48</v>
      </c>
      <c r="AI187" s="20">
        <v>5</v>
      </c>
      <c r="AK187" s="20">
        <v>7715</v>
      </c>
      <c r="AL187" s="20">
        <v>44261</v>
      </c>
      <c r="AO187" s="29">
        <v>1</v>
      </c>
      <c r="AP187" s="14">
        <v>5.0000000000000001E-3</v>
      </c>
      <c r="AQ187" s="15">
        <v>0.5</v>
      </c>
      <c r="AR187" s="16">
        <v>3.5400000000000001E-2</v>
      </c>
      <c r="AS187" s="16">
        <v>9.4999999999999998E-3</v>
      </c>
      <c r="AT187" s="16">
        <v>1.0500000000000001E-2</v>
      </c>
      <c r="AU187" s="17">
        <v>7.199152385255761E-2</v>
      </c>
      <c r="AV187" s="16">
        <v>7.6444480951038896E-2</v>
      </c>
      <c r="AW187" s="18">
        <v>2.4845084372304003</v>
      </c>
      <c r="AX187" s="19">
        <v>7.6982549999999997E-2</v>
      </c>
      <c r="BF187" s="19"/>
      <c r="BG187" s="14"/>
      <c r="BI187" s="55" t="s">
        <v>73</v>
      </c>
      <c r="BJ187" s="31" t="s">
        <v>62</v>
      </c>
    </row>
    <row r="188" spans="1:62" s="20" customFormat="1" ht="12" customHeight="1" x14ac:dyDescent="0.2">
      <c r="A188" s="23">
        <v>182692</v>
      </c>
      <c r="B188" s="20" t="s">
        <v>109</v>
      </c>
      <c r="C188" s="24">
        <v>102</v>
      </c>
      <c r="D188" s="24">
        <v>103</v>
      </c>
      <c r="E188" s="54">
        <v>1</v>
      </c>
      <c r="F188" s="20" t="s">
        <v>54</v>
      </c>
      <c r="G188" s="23"/>
      <c r="H188" s="20" t="s">
        <v>71</v>
      </c>
      <c r="I188" s="20" t="s">
        <v>63</v>
      </c>
      <c r="J188" s="26"/>
      <c r="M188" s="20" t="s">
        <v>110</v>
      </c>
      <c r="O188" s="23" t="s">
        <v>111</v>
      </c>
      <c r="P188" s="23"/>
      <c r="Q188" s="23" t="s">
        <v>112</v>
      </c>
      <c r="R188" s="23">
        <v>182692</v>
      </c>
      <c r="S188" s="19">
        <v>5.0000000000000001E-3</v>
      </c>
      <c r="V188" s="20">
        <v>84</v>
      </c>
      <c r="W188" s="20">
        <v>42</v>
      </c>
      <c r="Y188" s="20">
        <v>155</v>
      </c>
      <c r="AA188" s="20">
        <v>69</v>
      </c>
      <c r="AB188" s="20">
        <v>0.5</v>
      </c>
      <c r="AD188" s="20">
        <v>12065</v>
      </c>
      <c r="AE188" s="20">
        <v>48225</v>
      </c>
      <c r="AF188" s="20">
        <v>927</v>
      </c>
      <c r="AG188" s="20">
        <v>3</v>
      </c>
      <c r="AH188" s="20">
        <v>45</v>
      </c>
      <c r="AI188" s="20">
        <v>2.5</v>
      </c>
      <c r="AK188" s="20">
        <v>9355</v>
      </c>
      <c r="AL188" s="20">
        <v>45129</v>
      </c>
      <c r="AO188" s="29">
        <v>1</v>
      </c>
      <c r="AP188" s="14">
        <v>5.0000000000000001E-3</v>
      </c>
      <c r="AQ188" s="15">
        <v>0.5</v>
      </c>
      <c r="AR188" s="16">
        <v>1.55E-2</v>
      </c>
      <c r="AS188" s="16">
        <v>4.1999999999999997E-3</v>
      </c>
      <c r="AT188" s="16">
        <v>8.3999999999999995E-3</v>
      </c>
      <c r="AU188" s="17">
        <v>4.6299002392860604E-2</v>
      </c>
      <c r="AV188" s="16">
        <v>4.9162776630785228E-2</v>
      </c>
      <c r="AW188" s="18">
        <v>1.6122084372304</v>
      </c>
      <c r="AX188" s="19">
        <v>4.9818420000000002E-2</v>
      </c>
      <c r="BF188" s="19"/>
      <c r="BG188" s="14"/>
      <c r="BI188" s="55" t="s">
        <v>73</v>
      </c>
      <c r="BJ188" s="31" t="s">
        <v>62</v>
      </c>
    </row>
    <row r="189" spans="1:62" s="20" customFormat="1" ht="12" customHeight="1" x14ac:dyDescent="0.2">
      <c r="A189" s="23">
        <v>182693</v>
      </c>
      <c r="B189" s="20" t="s">
        <v>109</v>
      </c>
      <c r="C189" s="24">
        <v>103</v>
      </c>
      <c r="D189" s="24">
        <v>104</v>
      </c>
      <c r="E189" s="54">
        <v>1</v>
      </c>
      <c r="F189" s="20" t="s">
        <v>54</v>
      </c>
      <c r="G189" s="23"/>
      <c r="H189" s="20" t="s">
        <v>71</v>
      </c>
      <c r="I189" s="20" t="s">
        <v>63</v>
      </c>
      <c r="J189" s="26"/>
      <c r="M189" s="20" t="s">
        <v>110</v>
      </c>
      <c r="O189" s="23" t="s">
        <v>111</v>
      </c>
      <c r="P189" s="23"/>
      <c r="Q189" s="23" t="s">
        <v>112</v>
      </c>
      <c r="R189" s="23">
        <v>182693</v>
      </c>
      <c r="S189" s="19">
        <v>0.16</v>
      </c>
      <c r="V189" s="20">
        <v>60</v>
      </c>
      <c r="W189" s="20">
        <v>64</v>
      </c>
      <c r="Y189" s="20">
        <v>224</v>
      </c>
      <c r="AA189" s="20">
        <v>76</v>
      </c>
      <c r="AB189" s="20">
        <v>0.5</v>
      </c>
      <c r="AD189" s="20">
        <v>7900</v>
      </c>
      <c r="AE189" s="20">
        <v>35570</v>
      </c>
      <c r="AF189" s="20">
        <v>653</v>
      </c>
      <c r="AG189" s="20">
        <v>4</v>
      </c>
      <c r="AH189" s="20">
        <v>34</v>
      </c>
      <c r="AI189" s="20">
        <v>5</v>
      </c>
      <c r="AK189" s="20">
        <v>8530</v>
      </c>
      <c r="AL189" s="20">
        <v>35679</v>
      </c>
      <c r="AO189" s="29">
        <v>1</v>
      </c>
      <c r="AP189" s="14">
        <v>0.16</v>
      </c>
      <c r="AQ189" s="15">
        <v>0.5</v>
      </c>
      <c r="AR189" s="16">
        <v>2.24E-2</v>
      </c>
      <c r="AS189" s="16">
        <v>6.4000000000000003E-3</v>
      </c>
      <c r="AT189" s="16">
        <v>6.0000000000000001E-3</v>
      </c>
      <c r="AU189" s="17">
        <v>0.20388981660009226</v>
      </c>
      <c r="AV189" s="16">
        <v>0.21650119857329342</v>
      </c>
      <c r="AW189" s="18">
        <v>8.0897165564461915</v>
      </c>
      <c r="AX189" s="19">
        <v>0.20702691999999998</v>
      </c>
      <c r="BF189" s="19"/>
      <c r="BG189" s="14"/>
      <c r="BI189" s="55" t="s">
        <v>73</v>
      </c>
      <c r="BJ189" s="31" t="s">
        <v>62</v>
      </c>
    </row>
    <row r="190" spans="1:62" s="20" customFormat="1" ht="12" customHeight="1" x14ac:dyDescent="0.2">
      <c r="A190" s="23">
        <v>182694</v>
      </c>
      <c r="B190" s="20" t="s">
        <v>109</v>
      </c>
      <c r="C190" s="24">
        <v>104</v>
      </c>
      <c r="D190" s="24">
        <v>105</v>
      </c>
      <c r="E190" s="54">
        <v>1</v>
      </c>
      <c r="F190" s="20" t="s">
        <v>54</v>
      </c>
      <c r="G190" s="23"/>
      <c r="H190" s="20" t="s">
        <v>71</v>
      </c>
      <c r="I190" s="20" t="s">
        <v>63</v>
      </c>
      <c r="J190" s="26"/>
      <c r="M190" s="20" t="s">
        <v>110</v>
      </c>
      <c r="O190" s="23" t="s">
        <v>111</v>
      </c>
      <c r="P190" s="23"/>
      <c r="Q190" s="23" t="s">
        <v>112</v>
      </c>
      <c r="R190" s="23">
        <v>182694</v>
      </c>
      <c r="S190" s="19">
        <v>7.0000000000000007E-2</v>
      </c>
      <c r="V190" s="20">
        <v>41</v>
      </c>
      <c r="W190" s="20">
        <v>77</v>
      </c>
      <c r="Y190" s="20">
        <v>219</v>
      </c>
      <c r="AA190" s="20">
        <v>42</v>
      </c>
      <c r="AB190" s="20">
        <v>0.5</v>
      </c>
      <c r="AD190" s="20">
        <v>5145</v>
      </c>
      <c r="AE190" s="20">
        <v>35205</v>
      </c>
      <c r="AF190" s="20">
        <v>733</v>
      </c>
      <c r="AG190" s="20">
        <v>3</v>
      </c>
      <c r="AH190" s="20">
        <v>33</v>
      </c>
      <c r="AI190" s="20">
        <v>2.5</v>
      </c>
      <c r="AK190" s="20">
        <v>11750</v>
      </c>
      <c r="AL190" s="20">
        <v>37611</v>
      </c>
      <c r="AO190" s="29">
        <v>1</v>
      </c>
      <c r="AP190" s="14">
        <v>7.0000000000000007E-2</v>
      </c>
      <c r="AQ190" s="15">
        <v>0.5</v>
      </c>
      <c r="AR190" s="16">
        <v>2.1899999999999999E-2</v>
      </c>
      <c r="AS190" s="16">
        <v>7.7000000000000002E-3</v>
      </c>
      <c r="AT190" s="16">
        <v>4.1000000000000003E-3</v>
      </c>
      <c r="AU190" s="17">
        <v>0.11010973336561869</v>
      </c>
      <c r="AV190" s="16">
        <v>0.11692045069126528</v>
      </c>
      <c r="AW190" s="18">
        <v>4.2742505517402485</v>
      </c>
      <c r="AX190" s="19">
        <v>0.11435725000000001</v>
      </c>
      <c r="BF190" s="19"/>
      <c r="BG190" s="14"/>
      <c r="BI190" s="55" t="s">
        <v>73</v>
      </c>
      <c r="BJ190" s="31" t="s">
        <v>62</v>
      </c>
    </row>
    <row r="191" spans="1:62" s="20" customFormat="1" ht="12" customHeight="1" x14ac:dyDescent="0.2">
      <c r="A191" s="23">
        <v>182695</v>
      </c>
      <c r="B191" s="20" t="s">
        <v>109</v>
      </c>
      <c r="C191" s="24">
        <v>105</v>
      </c>
      <c r="D191" s="24">
        <v>106</v>
      </c>
      <c r="E191" s="54">
        <v>1</v>
      </c>
      <c r="F191" s="20" t="s">
        <v>54</v>
      </c>
      <c r="G191" s="23"/>
      <c r="H191" s="20" t="s">
        <v>71</v>
      </c>
      <c r="I191" s="20" t="s">
        <v>63</v>
      </c>
      <c r="J191" s="26"/>
      <c r="M191" s="20" t="s">
        <v>110</v>
      </c>
      <c r="O191" s="23" t="s">
        <v>111</v>
      </c>
      <c r="P191" s="23"/>
      <c r="Q191" s="23" t="s">
        <v>112</v>
      </c>
      <c r="R191" s="23">
        <v>182695</v>
      </c>
      <c r="S191" s="19">
        <v>0.02</v>
      </c>
      <c r="V191" s="20">
        <v>43</v>
      </c>
      <c r="W191" s="20">
        <v>66</v>
      </c>
      <c r="Y191" s="20">
        <v>286</v>
      </c>
      <c r="AA191" s="20">
        <v>41</v>
      </c>
      <c r="AB191" s="20">
        <v>0.5</v>
      </c>
      <c r="AD191" s="20">
        <v>2581</v>
      </c>
      <c r="AE191" s="20">
        <v>22640</v>
      </c>
      <c r="AF191" s="20">
        <v>507</v>
      </c>
      <c r="AG191" s="20">
        <v>4</v>
      </c>
      <c r="AH191" s="20">
        <v>21</v>
      </c>
      <c r="AI191" s="20">
        <v>2.5</v>
      </c>
      <c r="AK191" s="20">
        <v>15670</v>
      </c>
      <c r="AL191" s="20">
        <v>16506</v>
      </c>
      <c r="AO191" s="29">
        <v>1</v>
      </c>
      <c r="AP191" s="14">
        <v>0.02</v>
      </c>
      <c r="AQ191" s="15">
        <v>0.5</v>
      </c>
      <c r="AR191" s="16">
        <v>2.86E-2</v>
      </c>
      <c r="AS191" s="16">
        <v>6.6E-3</v>
      </c>
      <c r="AT191" s="16">
        <v>4.3E-3</v>
      </c>
      <c r="AU191" s="17">
        <v>6.6296827355352542E-2</v>
      </c>
      <c r="AV191" s="16">
        <v>7.0397545220186541E-2</v>
      </c>
      <c r="AW191" s="18">
        <v>2.4037027713480574</v>
      </c>
      <c r="AX191" s="19">
        <v>7.1216349999999998E-2</v>
      </c>
      <c r="BF191" s="19"/>
      <c r="BG191" s="14"/>
      <c r="BI191" s="55" t="s">
        <v>73</v>
      </c>
      <c r="BJ191" s="31" t="s">
        <v>62</v>
      </c>
    </row>
    <row r="192" spans="1:62" s="20" customFormat="1" ht="12" customHeight="1" x14ac:dyDescent="0.2">
      <c r="A192" s="23">
        <v>182696</v>
      </c>
      <c r="B192" s="20" t="s">
        <v>109</v>
      </c>
      <c r="C192" s="24">
        <v>106</v>
      </c>
      <c r="D192" s="24">
        <v>107</v>
      </c>
      <c r="E192" s="54">
        <v>1</v>
      </c>
      <c r="F192" s="20" t="s">
        <v>54</v>
      </c>
      <c r="G192" s="23"/>
      <c r="H192" s="20" t="s">
        <v>71</v>
      </c>
      <c r="I192" s="20" t="s">
        <v>63</v>
      </c>
      <c r="J192" s="26"/>
      <c r="M192" s="20" t="s">
        <v>110</v>
      </c>
      <c r="O192" s="23" t="s">
        <v>111</v>
      </c>
      <c r="P192" s="23"/>
      <c r="Q192" s="23" t="s">
        <v>112</v>
      </c>
      <c r="R192" s="23">
        <v>182696</v>
      </c>
      <c r="S192" s="19">
        <v>7.0000000000000007E-2</v>
      </c>
      <c r="V192" s="20">
        <v>101</v>
      </c>
      <c r="W192" s="20">
        <v>105</v>
      </c>
      <c r="Y192" s="20">
        <v>280</v>
      </c>
      <c r="AA192" s="20">
        <v>112</v>
      </c>
      <c r="AB192" s="20">
        <v>0.5</v>
      </c>
      <c r="AD192" s="20">
        <v>18660</v>
      </c>
      <c r="AE192" s="20">
        <v>47120</v>
      </c>
      <c r="AF192" s="20">
        <v>842</v>
      </c>
      <c r="AG192" s="20">
        <v>5</v>
      </c>
      <c r="AH192" s="20">
        <v>40</v>
      </c>
      <c r="AI192" s="20">
        <v>7</v>
      </c>
      <c r="AK192" s="20">
        <v>15070</v>
      </c>
      <c r="AL192" s="20">
        <v>30240</v>
      </c>
      <c r="AO192" s="29">
        <v>1</v>
      </c>
      <c r="AP192" s="14">
        <v>7.0000000000000007E-2</v>
      </c>
      <c r="AQ192" s="15">
        <v>0.5</v>
      </c>
      <c r="AR192" s="16">
        <v>2.8000000000000001E-2</v>
      </c>
      <c r="AS192" s="16">
        <v>1.0500000000000001E-2</v>
      </c>
      <c r="AT192" s="16">
        <v>1.01E-2</v>
      </c>
      <c r="AU192" s="17">
        <v>0.12968105714647699</v>
      </c>
      <c r="AV192" s="16">
        <v>0.13770233733415072</v>
      </c>
      <c r="AW192" s="18">
        <v>4.9352505517402481</v>
      </c>
      <c r="AX192" s="19">
        <v>0.13384568999999999</v>
      </c>
      <c r="BF192" s="19"/>
      <c r="BG192" s="14"/>
      <c r="BI192" s="55" t="s">
        <v>73</v>
      </c>
      <c r="BJ192" s="31" t="s">
        <v>62</v>
      </c>
    </row>
    <row r="193" spans="1:62" s="20" customFormat="1" ht="12" customHeight="1" x14ac:dyDescent="0.2">
      <c r="A193" s="23">
        <v>182697</v>
      </c>
      <c r="B193" s="20" t="s">
        <v>109</v>
      </c>
      <c r="C193" s="24">
        <v>107</v>
      </c>
      <c r="D193" s="24">
        <v>108</v>
      </c>
      <c r="E193" s="54">
        <v>1</v>
      </c>
      <c r="F193" s="20" t="s">
        <v>54</v>
      </c>
      <c r="G193" s="23"/>
      <c r="H193" s="20" t="s">
        <v>71</v>
      </c>
      <c r="I193" s="20" t="s">
        <v>63</v>
      </c>
      <c r="J193" s="26"/>
      <c r="M193" s="20" t="s">
        <v>110</v>
      </c>
      <c r="O193" s="23" t="s">
        <v>111</v>
      </c>
      <c r="P193" s="23"/>
      <c r="Q193" s="23" t="s">
        <v>112</v>
      </c>
      <c r="R193" s="23">
        <v>182697</v>
      </c>
      <c r="S193" s="19">
        <v>7.0000000000000007E-2</v>
      </c>
      <c r="V193" s="20">
        <v>45</v>
      </c>
      <c r="W193" s="20">
        <v>72</v>
      </c>
      <c r="Y193" s="20">
        <v>282</v>
      </c>
      <c r="AA193" s="20">
        <v>70</v>
      </c>
      <c r="AB193" s="20">
        <v>0.5</v>
      </c>
      <c r="AD193" s="20">
        <v>5785</v>
      </c>
      <c r="AE193" s="20">
        <v>27430</v>
      </c>
      <c r="AF193" s="20">
        <v>604</v>
      </c>
      <c r="AG193" s="20">
        <v>4</v>
      </c>
      <c r="AH193" s="20">
        <v>32</v>
      </c>
      <c r="AI193" s="20">
        <v>6</v>
      </c>
      <c r="AK193" s="20">
        <v>13330</v>
      </c>
      <c r="AL193" s="20">
        <v>24654</v>
      </c>
      <c r="AO193" s="29">
        <v>1</v>
      </c>
      <c r="AP193" s="14">
        <v>7.0000000000000007E-2</v>
      </c>
      <c r="AQ193" s="15">
        <v>0.5</v>
      </c>
      <c r="AR193" s="16">
        <v>2.8199999999999999E-2</v>
      </c>
      <c r="AS193" s="16">
        <v>7.1999999999999998E-3</v>
      </c>
      <c r="AT193" s="16">
        <v>4.4999999999999997E-3</v>
      </c>
      <c r="AU193" s="17">
        <v>0.1166287649975461</v>
      </c>
      <c r="AV193" s="16">
        <v>0.12384270990648524</v>
      </c>
      <c r="AW193" s="18">
        <v>4.477950551740248</v>
      </c>
      <c r="AX193" s="19">
        <v>0.12114001000000001</v>
      </c>
      <c r="BF193" s="19"/>
      <c r="BG193" s="14"/>
      <c r="BI193" s="55" t="s">
        <v>73</v>
      </c>
      <c r="BJ193" s="31" t="s">
        <v>62</v>
      </c>
    </row>
    <row r="194" spans="1:62" s="20" customFormat="1" ht="12" customHeight="1" x14ac:dyDescent="0.2">
      <c r="A194" s="23">
        <v>182698</v>
      </c>
      <c r="B194" s="20" t="s">
        <v>109</v>
      </c>
      <c r="C194" s="24">
        <v>108</v>
      </c>
      <c r="D194" s="24">
        <v>109</v>
      </c>
      <c r="E194" s="54">
        <v>1</v>
      </c>
      <c r="F194" s="20" t="s">
        <v>54</v>
      </c>
      <c r="G194" s="23"/>
      <c r="H194" s="20" t="s">
        <v>71</v>
      </c>
      <c r="I194" s="20" t="s">
        <v>63</v>
      </c>
      <c r="J194" s="26"/>
      <c r="M194" s="20" t="s">
        <v>110</v>
      </c>
      <c r="O194" s="23" t="s">
        <v>111</v>
      </c>
      <c r="P194" s="23"/>
      <c r="Q194" s="23" t="s">
        <v>112</v>
      </c>
      <c r="R194" s="23">
        <v>182698</v>
      </c>
      <c r="S194" s="19">
        <v>0.05</v>
      </c>
      <c r="V194" s="20">
        <v>162</v>
      </c>
      <c r="W194" s="20">
        <v>71</v>
      </c>
      <c r="Y194" s="20">
        <v>202</v>
      </c>
      <c r="AA194" s="20">
        <v>246</v>
      </c>
      <c r="AB194" s="20">
        <v>0.5</v>
      </c>
      <c r="AD194" s="20">
        <v>7600</v>
      </c>
      <c r="AE194" s="20">
        <v>34220</v>
      </c>
      <c r="AF194" s="20">
        <v>603</v>
      </c>
      <c r="AG194" s="20">
        <v>9</v>
      </c>
      <c r="AH194" s="20">
        <v>42</v>
      </c>
      <c r="AI194" s="20">
        <v>2.5</v>
      </c>
      <c r="AK194" s="20">
        <v>5379</v>
      </c>
      <c r="AL194" s="20">
        <v>37149</v>
      </c>
      <c r="AO194" s="29">
        <v>1</v>
      </c>
      <c r="AP194" s="14">
        <v>0.05</v>
      </c>
      <c r="AQ194" s="15">
        <v>0.5</v>
      </c>
      <c r="AR194" s="16">
        <v>2.0199999999999999E-2</v>
      </c>
      <c r="AS194" s="16">
        <v>7.1000000000000004E-3</v>
      </c>
      <c r="AT194" s="16">
        <v>1.6199999999999999E-2</v>
      </c>
      <c r="AU194" s="17">
        <v>0.11333802991726266</v>
      </c>
      <c r="AV194" s="16">
        <v>0.12034843000105015</v>
      </c>
      <c r="AW194" s="18">
        <v>4.2079914395833722</v>
      </c>
      <c r="AX194" s="19">
        <v>0.11609926000000001</v>
      </c>
      <c r="BF194" s="19"/>
      <c r="BG194" s="14"/>
      <c r="BI194" s="55" t="s">
        <v>73</v>
      </c>
      <c r="BJ194" s="31" t="s">
        <v>62</v>
      </c>
    </row>
    <row r="195" spans="1:62" s="20" customFormat="1" ht="12" customHeight="1" x14ac:dyDescent="0.2">
      <c r="A195" s="23">
        <v>182699</v>
      </c>
      <c r="B195" s="20" t="s">
        <v>109</v>
      </c>
      <c r="C195" s="24">
        <v>109</v>
      </c>
      <c r="D195" s="24">
        <v>110</v>
      </c>
      <c r="E195" s="54">
        <v>1</v>
      </c>
      <c r="F195" s="20" t="s">
        <v>54</v>
      </c>
      <c r="G195" s="23"/>
      <c r="H195" s="20" t="s">
        <v>71</v>
      </c>
      <c r="I195" s="20" t="s">
        <v>63</v>
      </c>
      <c r="J195" s="26"/>
      <c r="M195" s="20" t="s">
        <v>110</v>
      </c>
      <c r="N195" s="20" t="s">
        <v>75</v>
      </c>
      <c r="O195" s="23" t="s">
        <v>111</v>
      </c>
      <c r="P195" s="23"/>
      <c r="Q195" s="23" t="s">
        <v>112</v>
      </c>
      <c r="R195" s="23">
        <v>182699</v>
      </c>
      <c r="S195" s="19">
        <v>0.05</v>
      </c>
      <c r="V195" s="20">
        <v>232</v>
      </c>
      <c r="W195" s="20">
        <v>122</v>
      </c>
      <c r="Y195" s="20">
        <v>333</v>
      </c>
      <c r="AA195" s="20">
        <v>193</v>
      </c>
      <c r="AB195" s="20">
        <v>0.5</v>
      </c>
      <c r="AD195" s="20">
        <v>11505</v>
      </c>
      <c r="AE195" s="20">
        <v>39215</v>
      </c>
      <c r="AF195" s="20">
        <v>705</v>
      </c>
      <c r="AG195" s="20">
        <v>8</v>
      </c>
      <c r="AH195" s="20">
        <v>39</v>
      </c>
      <c r="AI195" s="20">
        <v>5</v>
      </c>
      <c r="AK195" s="20">
        <v>9863</v>
      </c>
      <c r="AL195" s="20">
        <v>27755</v>
      </c>
      <c r="AO195" s="29">
        <v>1</v>
      </c>
      <c r="AP195" s="14">
        <v>0.05</v>
      </c>
      <c r="AQ195" s="15">
        <v>0.5</v>
      </c>
      <c r="AR195" s="16">
        <v>3.3300000000000003E-2</v>
      </c>
      <c r="AS195" s="16">
        <v>1.2200000000000001E-2</v>
      </c>
      <c r="AT195" s="16">
        <v>2.3199999999999998E-2</v>
      </c>
      <c r="AU195" s="17">
        <v>0.1427024995640426</v>
      </c>
      <c r="AV195" s="16">
        <v>0.15152920685400298</v>
      </c>
      <c r="AW195" s="18">
        <v>5.2044914395833715</v>
      </c>
      <c r="AX195" s="19">
        <v>0.14591324</v>
      </c>
      <c r="BF195" s="19"/>
      <c r="BG195" s="14"/>
      <c r="BI195" s="55" t="s">
        <v>73</v>
      </c>
      <c r="BJ195" s="31" t="s">
        <v>62</v>
      </c>
    </row>
    <row r="196" spans="1:62" s="57" customFormat="1" ht="12" customHeight="1" x14ac:dyDescent="0.2">
      <c r="A196" s="56">
        <v>182700</v>
      </c>
      <c r="B196" s="57" t="s">
        <v>109</v>
      </c>
      <c r="C196" s="58">
        <v>109</v>
      </c>
      <c r="D196" s="58">
        <v>110</v>
      </c>
      <c r="E196" s="59">
        <v>1</v>
      </c>
      <c r="F196" s="57" t="s">
        <v>76</v>
      </c>
      <c r="G196" s="56">
        <v>182699</v>
      </c>
      <c r="H196" s="57" t="s">
        <v>71</v>
      </c>
      <c r="I196" s="57" t="s">
        <v>63</v>
      </c>
      <c r="J196" s="60"/>
      <c r="M196" s="57" t="s">
        <v>110</v>
      </c>
      <c r="N196" s="57" t="s">
        <v>75</v>
      </c>
      <c r="O196" s="56" t="s">
        <v>111</v>
      </c>
      <c r="P196" s="56"/>
      <c r="Q196" s="56" t="s">
        <v>112</v>
      </c>
      <c r="R196" s="56">
        <v>182700</v>
      </c>
      <c r="S196" s="61">
        <v>0.04</v>
      </c>
      <c r="V196" s="57">
        <v>140</v>
      </c>
      <c r="W196" s="57">
        <v>107</v>
      </c>
      <c r="Y196" s="57">
        <v>308</v>
      </c>
      <c r="AA196" s="57">
        <v>239</v>
      </c>
      <c r="AB196" s="57">
        <v>0.5</v>
      </c>
      <c r="AD196" s="57">
        <v>9975</v>
      </c>
      <c r="AE196" s="57">
        <v>39195</v>
      </c>
      <c r="AF196" s="57">
        <v>732</v>
      </c>
      <c r="AG196" s="57">
        <v>9</v>
      </c>
      <c r="AH196" s="57">
        <v>40</v>
      </c>
      <c r="AI196" s="57">
        <v>5</v>
      </c>
      <c r="AK196" s="57">
        <v>11860</v>
      </c>
      <c r="AL196" s="57">
        <v>27923</v>
      </c>
      <c r="AO196" s="62">
        <v>1</v>
      </c>
      <c r="AP196" s="63">
        <v>0.04</v>
      </c>
      <c r="AQ196" s="64">
        <v>0.5</v>
      </c>
      <c r="AR196" s="65">
        <v>3.0800000000000001E-2</v>
      </c>
      <c r="AS196" s="65">
        <v>1.0699999999999999E-2</v>
      </c>
      <c r="AT196" s="65">
        <v>1.4E-2</v>
      </c>
      <c r="AU196" s="66">
        <v>0.11051313558231567</v>
      </c>
      <c r="AV196" s="65">
        <v>0.11734880491159067</v>
      </c>
      <c r="AW196" s="67">
        <v>4.0548618835049339</v>
      </c>
      <c r="AX196" s="61">
        <v>0.11463636000000001</v>
      </c>
      <c r="BF196" s="61"/>
      <c r="BG196" s="63"/>
      <c r="BI196" s="55" t="s">
        <v>73</v>
      </c>
      <c r="BJ196" s="31" t="s">
        <v>62</v>
      </c>
    </row>
    <row r="197" spans="1:62" s="69" customFormat="1" ht="12" customHeight="1" x14ac:dyDescent="0.2">
      <c r="A197" s="68">
        <v>182701</v>
      </c>
      <c r="B197" s="69" t="s">
        <v>109</v>
      </c>
      <c r="C197" s="70">
        <v>109</v>
      </c>
      <c r="D197" s="70">
        <v>110</v>
      </c>
      <c r="E197" s="71">
        <v>1</v>
      </c>
      <c r="F197" s="69" t="s">
        <v>77</v>
      </c>
      <c r="G197" s="68" t="s">
        <v>97</v>
      </c>
      <c r="H197" s="69" t="s">
        <v>79</v>
      </c>
      <c r="I197" s="69" t="s">
        <v>69</v>
      </c>
      <c r="J197" s="72"/>
      <c r="M197" s="69" t="s">
        <v>110</v>
      </c>
      <c r="O197" s="68" t="s">
        <v>111</v>
      </c>
      <c r="P197" s="68"/>
      <c r="Q197" s="68" t="s">
        <v>112</v>
      </c>
      <c r="R197" s="68">
        <v>182701</v>
      </c>
      <c r="S197" s="73">
        <v>1.46</v>
      </c>
      <c r="V197" s="69">
        <v>898</v>
      </c>
      <c r="W197" s="69">
        <v>38</v>
      </c>
      <c r="Y197" s="76">
        <v>89</v>
      </c>
      <c r="AA197" s="69">
        <v>17</v>
      </c>
      <c r="AB197" s="69">
        <v>5</v>
      </c>
      <c r="AD197" s="69">
        <v>6200</v>
      </c>
      <c r="AE197" s="69">
        <v>45322</v>
      </c>
      <c r="AF197" s="69">
        <v>799</v>
      </c>
      <c r="AG197" s="69">
        <v>1</v>
      </c>
      <c r="AH197" s="69">
        <v>25</v>
      </c>
      <c r="AI197" s="69">
        <v>14</v>
      </c>
      <c r="AK197" s="69">
        <v>49856</v>
      </c>
      <c r="AL197" s="69">
        <v>17430</v>
      </c>
      <c r="AO197" s="74">
        <v>1</v>
      </c>
      <c r="AP197" s="75">
        <v>1.46</v>
      </c>
      <c r="AQ197" s="76">
        <v>5</v>
      </c>
      <c r="AR197" s="77">
        <v>8.8999999999999999E-3</v>
      </c>
      <c r="AS197" s="77">
        <v>3.8E-3</v>
      </c>
      <c r="AT197" s="77">
        <v>8.9800000000000005E-2</v>
      </c>
      <c r="AU197" s="78">
        <v>1.728763782808296</v>
      </c>
      <c r="AV197" s="77">
        <v>1.8356945789117332</v>
      </c>
      <c r="AW197" s="79">
        <v>69.204151779363784</v>
      </c>
      <c r="AX197" s="73">
        <v>1.73862826</v>
      </c>
      <c r="BF197" s="73"/>
      <c r="BG197" s="75"/>
      <c r="BI197" s="55" t="s">
        <v>73</v>
      </c>
      <c r="BJ197" s="31" t="s">
        <v>62</v>
      </c>
    </row>
    <row r="198" spans="1:62" s="20" customFormat="1" ht="12" customHeight="1" x14ac:dyDescent="0.2">
      <c r="A198" s="23">
        <v>182702</v>
      </c>
      <c r="B198" s="20" t="s">
        <v>109</v>
      </c>
      <c r="C198" s="24">
        <v>110</v>
      </c>
      <c r="D198" s="24">
        <v>111</v>
      </c>
      <c r="E198" s="54">
        <v>1</v>
      </c>
      <c r="F198" s="20" t="s">
        <v>54</v>
      </c>
      <c r="G198" s="23"/>
      <c r="H198" s="20" t="s">
        <v>71</v>
      </c>
      <c r="I198" s="20" t="s">
        <v>63</v>
      </c>
      <c r="J198" s="26"/>
      <c r="M198" s="20" t="s">
        <v>110</v>
      </c>
      <c r="O198" s="23" t="s">
        <v>111</v>
      </c>
      <c r="P198" s="23"/>
      <c r="Q198" s="23" t="s">
        <v>112</v>
      </c>
      <c r="R198" s="23">
        <v>182702</v>
      </c>
      <c r="S198" s="19">
        <v>0.05</v>
      </c>
      <c r="V198" s="20">
        <v>97</v>
      </c>
      <c r="W198" s="20">
        <v>176</v>
      </c>
      <c r="Y198" s="20">
        <v>540</v>
      </c>
      <c r="AA198" s="20">
        <v>200</v>
      </c>
      <c r="AB198" s="20">
        <v>0.5</v>
      </c>
      <c r="AD198" s="20">
        <v>12405</v>
      </c>
      <c r="AE198" s="20">
        <v>40330</v>
      </c>
      <c r="AF198" s="20">
        <v>761</v>
      </c>
      <c r="AG198" s="20">
        <v>10</v>
      </c>
      <c r="AH198" s="20">
        <v>45</v>
      </c>
      <c r="AI198" s="20">
        <v>7</v>
      </c>
      <c r="AK198" s="20">
        <v>17556</v>
      </c>
      <c r="AL198" s="20">
        <v>30345</v>
      </c>
      <c r="AO198" s="29">
        <v>1</v>
      </c>
      <c r="AP198" s="14">
        <v>0.05</v>
      </c>
      <c r="AQ198" s="15">
        <v>0.5</v>
      </c>
      <c r="AR198" s="16">
        <v>5.3999999999999999E-2</v>
      </c>
      <c r="AS198" s="16">
        <v>1.7600000000000001E-2</v>
      </c>
      <c r="AT198" s="16">
        <v>9.7000000000000003E-3</v>
      </c>
      <c r="AU198" s="17">
        <v>0.1368077770617788</v>
      </c>
      <c r="AV198" s="16">
        <v>0.14526987272796257</v>
      </c>
      <c r="AW198" s="18">
        <v>5.0424914395833724</v>
      </c>
      <c r="AX198" s="19">
        <v>0.14347181000000001</v>
      </c>
      <c r="BF198" s="19"/>
      <c r="BG198" s="14"/>
      <c r="BI198" s="55" t="s">
        <v>73</v>
      </c>
      <c r="BJ198" s="31" t="s">
        <v>62</v>
      </c>
    </row>
    <row r="199" spans="1:62" s="20" customFormat="1" ht="12" customHeight="1" x14ac:dyDescent="0.2">
      <c r="A199" s="23">
        <v>182703</v>
      </c>
      <c r="B199" s="20" t="s">
        <v>109</v>
      </c>
      <c r="C199" s="24">
        <v>111</v>
      </c>
      <c r="D199" s="24">
        <v>112</v>
      </c>
      <c r="E199" s="54">
        <v>1</v>
      </c>
      <c r="F199" s="20" t="s">
        <v>54</v>
      </c>
      <c r="G199" s="23"/>
      <c r="H199" s="20" t="s">
        <v>71</v>
      </c>
      <c r="I199" s="20" t="s">
        <v>63</v>
      </c>
      <c r="J199" s="26"/>
      <c r="M199" s="20" t="s">
        <v>110</v>
      </c>
      <c r="O199" s="23" t="s">
        <v>111</v>
      </c>
      <c r="P199" s="23"/>
      <c r="Q199" s="23" t="s">
        <v>112</v>
      </c>
      <c r="R199" s="23">
        <v>182703</v>
      </c>
      <c r="S199" s="19">
        <v>0.04</v>
      </c>
      <c r="V199" s="20">
        <v>88</v>
      </c>
      <c r="W199" s="20">
        <v>215</v>
      </c>
      <c r="Y199" s="20">
        <v>589</v>
      </c>
      <c r="AA199" s="20">
        <v>158</v>
      </c>
      <c r="AB199" s="20">
        <v>0.5</v>
      </c>
      <c r="AD199" s="20">
        <v>16085</v>
      </c>
      <c r="AE199" s="20">
        <v>43814</v>
      </c>
      <c r="AF199" s="20">
        <v>704</v>
      </c>
      <c r="AG199" s="20">
        <v>10</v>
      </c>
      <c r="AH199" s="20">
        <v>46</v>
      </c>
      <c r="AI199" s="20">
        <v>6</v>
      </c>
      <c r="AK199" s="20">
        <v>15229</v>
      </c>
      <c r="AL199" s="20">
        <v>25522</v>
      </c>
      <c r="AO199" s="29">
        <v>1</v>
      </c>
      <c r="AP199" s="14">
        <v>0.04</v>
      </c>
      <c r="AQ199" s="15">
        <v>0.5</v>
      </c>
      <c r="AR199" s="16">
        <v>5.8900000000000001E-2</v>
      </c>
      <c r="AS199" s="16">
        <v>2.1499999999999998E-2</v>
      </c>
      <c r="AT199" s="16">
        <v>8.8000000000000005E-3</v>
      </c>
      <c r="AU199" s="17">
        <v>0.13146073446132603</v>
      </c>
      <c r="AV199" s="16">
        <v>0.13959209464603378</v>
      </c>
      <c r="AW199" s="18">
        <v>4.8142618835049333</v>
      </c>
      <c r="AX199" s="19">
        <v>0.13902671999999999</v>
      </c>
      <c r="BF199" s="19"/>
      <c r="BG199" s="14"/>
      <c r="BI199" s="55" t="s">
        <v>73</v>
      </c>
      <c r="BJ199" s="31" t="s">
        <v>62</v>
      </c>
    </row>
    <row r="200" spans="1:62" s="20" customFormat="1" ht="12" customHeight="1" x14ac:dyDescent="0.2">
      <c r="A200" s="23">
        <v>182704</v>
      </c>
      <c r="B200" s="20" t="s">
        <v>109</v>
      </c>
      <c r="C200" s="24">
        <v>112</v>
      </c>
      <c r="D200" s="24">
        <v>113</v>
      </c>
      <c r="E200" s="54">
        <v>1</v>
      </c>
      <c r="F200" s="20" t="s">
        <v>54</v>
      </c>
      <c r="G200" s="23"/>
      <c r="H200" s="20" t="s">
        <v>71</v>
      </c>
      <c r="I200" s="20" t="s">
        <v>63</v>
      </c>
      <c r="J200" s="26"/>
      <c r="M200" s="20" t="s">
        <v>110</v>
      </c>
      <c r="O200" s="23" t="s">
        <v>111</v>
      </c>
      <c r="P200" s="23"/>
      <c r="Q200" s="23" t="s">
        <v>112</v>
      </c>
      <c r="R200" s="23">
        <v>182704</v>
      </c>
      <c r="S200" s="19">
        <v>0.08</v>
      </c>
      <c r="V200" s="20">
        <v>82</v>
      </c>
      <c r="W200" s="20">
        <v>272</v>
      </c>
      <c r="Y200" s="20">
        <v>575</v>
      </c>
      <c r="AA200" s="20">
        <v>192</v>
      </c>
      <c r="AB200" s="20">
        <v>0.5</v>
      </c>
      <c r="AD200" s="20">
        <v>13855</v>
      </c>
      <c r="AE200" s="20">
        <v>41827</v>
      </c>
      <c r="AF200" s="20">
        <v>675</v>
      </c>
      <c r="AG200" s="20">
        <v>10</v>
      </c>
      <c r="AH200" s="20">
        <v>49</v>
      </c>
      <c r="AI200" s="20">
        <v>7</v>
      </c>
      <c r="AK200" s="20">
        <v>15029</v>
      </c>
      <c r="AL200" s="20">
        <v>25284</v>
      </c>
      <c r="AO200" s="29">
        <v>1</v>
      </c>
      <c r="AP200" s="14">
        <v>0.08</v>
      </c>
      <c r="AQ200" s="15">
        <v>0.5</v>
      </c>
      <c r="AR200" s="16">
        <v>5.7500000000000002E-2</v>
      </c>
      <c r="AS200" s="16">
        <v>2.7199999999999998E-2</v>
      </c>
      <c r="AT200" s="16">
        <v>8.2000000000000007E-3</v>
      </c>
      <c r="AU200" s="17">
        <v>0.17168370840647354</v>
      </c>
      <c r="AV200" s="16">
        <v>0.18230301672404622</v>
      </c>
      <c r="AW200" s="18">
        <v>6.5200801078186865</v>
      </c>
      <c r="AX200" s="19">
        <v>0.17951673999999998</v>
      </c>
      <c r="BF200" s="19"/>
      <c r="BG200" s="14"/>
      <c r="BI200" s="55" t="s">
        <v>73</v>
      </c>
      <c r="BJ200" s="31" t="s">
        <v>62</v>
      </c>
    </row>
    <row r="201" spans="1:62" s="20" customFormat="1" ht="12" customHeight="1" x14ac:dyDescent="0.2">
      <c r="A201" s="23">
        <v>182705</v>
      </c>
      <c r="B201" s="20" t="s">
        <v>109</v>
      </c>
      <c r="C201" s="24">
        <v>113</v>
      </c>
      <c r="D201" s="24">
        <v>114</v>
      </c>
      <c r="E201" s="54">
        <v>1</v>
      </c>
      <c r="F201" s="20" t="s">
        <v>54</v>
      </c>
      <c r="G201" s="23"/>
      <c r="H201" s="20" t="s">
        <v>71</v>
      </c>
      <c r="I201" s="20" t="s">
        <v>63</v>
      </c>
      <c r="J201" s="26"/>
      <c r="M201" s="20" t="s">
        <v>110</v>
      </c>
      <c r="O201" s="23" t="s">
        <v>111</v>
      </c>
      <c r="P201" s="23"/>
      <c r="Q201" s="23" t="s">
        <v>112</v>
      </c>
      <c r="R201" s="23">
        <v>182705</v>
      </c>
      <c r="S201" s="19">
        <v>0.05</v>
      </c>
      <c r="T201" s="20">
        <v>0.05</v>
      </c>
      <c r="V201" s="20">
        <v>57</v>
      </c>
      <c r="W201" s="20">
        <v>118</v>
      </c>
      <c r="Y201" s="20">
        <v>236</v>
      </c>
      <c r="AA201" s="20">
        <v>107</v>
      </c>
      <c r="AB201" s="20">
        <v>0.5</v>
      </c>
      <c r="AD201" s="20">
        <v>7625</v>
      </c>
      <c r="AE201" s="20">
        <v>38395</v>
      </c>
      <c r="AF201" s="20">
        <v>882</v>
      </c>
      <c r="AG201" s="20">
        <v>4</v>
      </c>
      <c r="AH201" s="20">
        <v>39</v>
      </c>
      <c r="AI201" s="20">
        <v>7</v>
      </c>
      <c r="AK201" s="20">
        <v>9358</v>
      </c>
      <c r="AL201" s="20">
        <v>39326</v>
      </c>
      <c r="AO201" s="29">
        <v>1</v>
      </c>
      <c r="AP201" s="14">
        <v>0.05</v>
      </c>
      <c r="AQ201" s="15">
        <v>0.5</v>
      </c>
      <c r="AR201" s="16">
        <v>2.3599999999999999E-2</v>
      </c>
      <c r="AS201" s="16">
        <v>1.18E-2</v>
      </c>
      <c r="AT201" s="16">
        <v>5.7000000000000002E-3</v>
      </c>
      <c r="AU201" s="17">
        <v>9.7037520702400917E-2</v>
      </c>
      <c r="AV201" s="16">
        <v>0.10303967058765343</v>
      </c>
      <c r="AW201" s="18">
        <v>3.7134914395833718</v>
      </c>
      <c r="AX201" s="19">
        <v>0.10179877000000001</v>
      </c>
      <c r="BF201" s="19"/>
      <c r="BG201" s="14"/>
      <c r="BI201" s="55" t="s">
        <v>73</v>
      </c>
      <c r="BJ201" s="31" t="s">
        <v>62</v>
      </c>
    </row>
    <row r="202" spans="1:62" s="20" customFormat="1" ht="12" customHeight="1" x14ac:dyDescent="0.25">
      <c r="A202" s="23" t="s">
        <v>126</v>
      </c>
      <c r="B202" s="20" t="s">
        <v>127</v>
      </c>
      <c r="C202" s="86">
        <v>0</v>
      </c>
      <c r="D202" s="86">
        <v>1</v>
      </c>
      <c r="E202" s="25">
        <v>1</v>
      </c>
      <c r="F202" s="23" t="s">
        <v>54</v>
      </c>
      <c r="H202" s="20" t="s">
        <v>128</v>
      </c>
      <c r="I202" s="87" t="s">
        <v>129</v>
      </c>
      <c r="J202" s="26">
        <v>43079</v>
      </c>
      <c r="L202" s="20" t="s">
        <v>130</v>
      </c>
      <c r="M202" s="20" t="s">
        <v>131</v>
      </c>
      <c r="O202" s="23" t="s">
        <v>132</v>
      </c>
      <c r="P202" s="23"/>
      <c r="Q202" s="23" t="s">
        <v>133</v>
      </c>
      <c r="R202" s="23" t="s">
        <v>126</v>
      </c>
      <c r="S202" s="19">
        <v>0.1</v>
      </c>
      <c r="V202" s="20">
        <v>89</v>
      </c>
      <c r="W202" s="20">
        <v>80</v>
      </c>
      <c r="Y202" s="20">
        <v>286</v>
      </c>
      <c r="AA202" s="20">
        <v>134</v>
      </c>
      <c r="AB202" s="20">
        <v>56</v>
      </c>
      <c r="AD202" s="20">
        <v>665</v>
      </c>
      <c r="AE202" s="20">
        <v>17495</v>
      </c>
      <c r="AF202" s="20">
        <v>247</v>
      </c>
      <c r="AG202" s="20">
        <v>5</v>
      </c>
      <c r="AH202" s="20">
        <v>10</v>
      </c>
      <c r="AI202" s="20">
        <v>14</v>
      </c>
      <c r="AO202" s="29">
        <v>1</v>
      </c>
      <c r="AP202" s="14">
        <v>0.1</v>
      </c>
      <c r="AQ202" s="15">
        <v>56</v>
      </c>
      <c r="AR202" s="16">
        <v>2.86E-2</v>
      </c>
      <c r="AS202" s="16">
        <v>8.0000000000000002E-3</v>
      </c>
      <c r="AT202" s="16">
        <v>8.8999999999999999E-3</v>
      </c>
      <c r="AU202" s="17">
        <v>0.95658256182002077</v>
      </c>
      <c r="AV202" s="16">
        <v>1.0157509316640014</v>
      </c>
      <c r="AW202" s="18">
        <v>35.485785390196639</v>
      </c>
      <c r="AX202" s="19">
        <v>1.3203052099999999</v>
      </c>
      <c r="BF202" s="19"/>
      <c r="BG202" s="14"/>
      <c r="BI202" s="55" t="s">
        <v>73</v>
      </c>
      <c r="BJ202" s="31" t="s">
        <v>62</v>
      </c>
    </row>
    <row r="203" spans="1:62" s="20" customFormat="1" ht="12" customHeight="1" x14ac:dyDescent="0.25">
      <c r="A203" s="23" t="s">
        <v>134</v>
      </c>
      <c r="B203" s="20" t="s">
        <v>127</v>
      </c>
      <c r="C203" s="86">
        <v>1</v>
      </c>
      <c r="D203" s="86">
        <v>2.2999999999999998</v>
      </c>
      <c r="E203" s="25">
        <v>1.2999999999999998</v>
      </c>
      <c r="F203" s="23" t="s">
        <v>54</v>
      </c>
      <c r="H203" s="20" t="s">
        <v>128</v>
      </c>
      <c r="I203" s="87" t="s">
        <v>129</v>
      </c>
      <c r="J203" s="26">
        <v>43079</v>
      </c>
      <c r="L203" s="20" t="s">
        <v>130</v>
      </c>
      <c r="M203" s="20" t="s">
        <v>131</v>
      </c>
      <c r="O203" s="23" t="s">
        <v>132</v>
      </c>
      <c r="P203" s="23" t="s">
        <v>135</v>
      </c>
      <c r="Q203" s="23" t="s">
        <v>133</v>
      </c>
      <c r="R203" s="23" t="s">
        <v>134</v>
      </c>
      <c r="S203" s="19">
        <v>0.16</v>
      </c>
      <c r="V203" s="20">
        <v>287</v>
      </c>
      <c r="W203" s="20">
        <v>2600</v>
      </c>
      <c r="Y203" s="20">
        <v>504</v>
      </c>
      <c r="AA203" s="20">
        <v>622</v>
      </c>
      <c r="AB203" s="20">
        <v>6</v>
      </c>
      <c r="AD203" s="20">
        <v>565</v>
      </c>
      <c r="AE203" s="20">
        <v>47990</v>
      </c>
      <c r="AF203" s="20">
        <v>3142</v>
      </c>
      <c r="AG203" s="20">
        <v>18</v>
      </c>
      <c r="AH203" s="20">
        <v>27</v>
      </c>
      <c r="AI203" s="20">
        <v>117</v>
      </c>
      <c r="AO203" s="29">
        <v>1.2999999999999998</v>
      </c>
      <c r="AP203" s="14">
        <v>0.16</v>
      </c>
      <c r="AQ203" s="15">
        <v>6</v>
      </c>
      <c r="AR203" s="16">
        <v>5.04E-2</v>
      </c>
      <c r="AS203" s="16">
        <v>0.26</v>
      </c>
      <c r="AT203" s="16">
        <v>2.87E-2</v>
      </c>
      <c r="AU203" s="17">
        <v>0.48067880943498165</v>
      </c>
      <c r="AV203" s="16">
        <v>0.51041067232687953</v>
      </c>
      <c r="AW203" s="18">
        <v>19.730996807549182</v>
      </c>
      <c r="AX203" s="19">
        <v>0.54565622999999996</v>
      </c>
      <c r="BF203" s="19"/>
      <c r="BG203" s="14"/>
      <c r="BI203" s="55" t="s">
        <v>73</v>
      </c>
      <c r="BJ203" s="31" t="s">
        <v>62</v>
      </c>
    </row>
    <row r="204" spans="1:62" s="20" customFormat="1" ht="12" customHeight="1" x14ac:dyDescent="0.25">
      <c r="A204" s="23" t="s">
        <v>136</v>
      </c>
      <c r="B204" s="20" t="s">
        <v>127</v>
      </c>
      <c r="C204" s="86">
        <v>2.2999999999999998</v>
      </c>
      <c r="D204" s="86">
        <v>3.8</v>
      </c>
      <c r="E204" s="25">
        <v>1.5</v>
      </c>
      <c r="F204" s="23" t="s">
        <v>54</v>
      </c>
      <c r="H204" s="20" t="s">
        <v>128</v>
      </c>
      <c r="I204" s="87" t="s">
        <v>129</v>
      </c>
      <c r="J204" s="26">
        <v>43079</v>
      </c>
      <c r="L204" s="20" t="s">
        <v>130</v>
      </c>
      <c r="M204" s="20" t="s">
        <v>131</v>
      </c>
      <c r="O204" s="23" t="s">
        <v>132</v>
      </c>
      <c r="P204" s="23" t="s">
        <v>137</v>
      </c>
      <c r="Q204" s="23" t="s">
        <v>133</v>
      </c>
      <c r="R204" s="23" t="s">
        <v>136</v>
      </c>
      <c r="S204" s="19">
        <v>0.23</v>
      </c>
      <c r="T204" s="20">
        <v>0.23</v>
      </c>
      <c r="V204" s="20">
        <v>441</v>
      </c>
      <c r="W204" s="20">
        <v>4018</v>
      </c>
      <c r="Y204" s="20">
        <v>651</v>
      </c>
      <c r="AA204" s="20">
        <v>888</v>
      </c>
      <c r="AB204" s="20">
        <v>5</v>
      </c>
      <c r="AD204" s="20">
        <v>795</v>
      </c>
      <c r="AE204" s="20">
        <v>60450</v>
      </c>
      <c r="AF204" s="20">
        <v>5540</v>
      </c>
      <c r="AG204" s="20">
        <v>27</v>
      </c>
      <c r="AH204" s="20">
        <v>28</v>
      </c>
      <c r="AI204" s="20">
        <v>136</v>
      </c>
      <c r="AO204" s="29">
        <v>1.5</v>
      </c>
      <c r="AP204" s="14">
        <v>0.23</v>
      </c>
      <c r="AQ204" s="15">
        <v>5</v>
      </c>
      <c r="AR204" s="16">
        <v>6.5100000000000005E-2</v>
      </c>
      <c r="AS204" s="16">
        <v>0.40179999999999999</v>
      </c>
      <c r="AT204" s="16">
        <v>4.41E-2</v>
      </c>
      <c r="AU204" s="17">
        <v>0.65141856297936307</v>
      </c>
      <c r="AV204" s="16">
        <v>0.69171134689156766</v>
      </c>
      <c r="AW204" s="18">
        <v>27.114416381715888</v>
      </c>
      <c r="AX204" s="19">
        <v>0.72356213000000003</v>
      </c>
      <c r="BF204" s="19"/>
      <c r="BG204" s="14"/>
      <c r="BI204" s="55" t="s">
        <v>73</v>
      </c>
      <c r="BJ204" s="31" t="s">
        <v>62</v>
      </c>
    </row>
    <row r="205" spans="1:62" s="20" customFormat="1" ht="12" customHeight="1" x14ac:dyDescent="0.25">
      <c r="A205" s="23" t="s">
        <v>138</v>
      </c>
      <c r="B205" s="20" t="s">
        <v>127</v>
      </c>
      <c r="C205" s="86">
        <v>3.8</v>
      </c>
      <c r="D205" s="86">
        <v>4.5</v>
      </c>
      <c r="E205" s="25">
        <v>0.70000000000000018</v>
      </c>
      <c r="F205" s="23" t="s">
        <v>54</v>
      </c>
      <c r="H205" s="20" t="s">
        <v>128</v>
      </c>
      <c r="I205" s="87" t="s">
        <v>129</v>
      </c>
      <c r="J205" s="26">
        <v>43079</v>
      </c>
      <c r="L205" s="20" t="s">
        <v>130</v>
      </c>
      <c r="M205" s="20" t="s">
        <v>131</v>
      </c>
      <c r="O205" s="23" t="s">
        <v>132</v>
      </c>
      <c r="P205" s="23"/>
      <c r="Q205" s="23" t="s">
        <v>133</v>
      </c>
      <c r="R205" s="23" t="s">
        <v>138</v>
      </c>
      <c r="S205" s="19">
        <v>0.22</v>
      </c>
      <c r="T205" s="20">
        <v>0.2</v>
      </c>
      <c r="V205" s="20">
        <v>562</v>
      </c>
      <c r="W205" s="20">
        <v>6886</v>
      </c>
      <c r="Y205" s="20">
        <v>686</v>
      </c>
      <c r="AA205" s="20">
        <v>1356</v>
      </c>
      <c r="AB205" s="20">
        <v>14</v>
      </c>
      <c r="AD205" s="20">
        <v>1079</v>
      </c>
      <c r="AE205" s="20">
        <v>55650</v>
      </c>
      <c r="AF205" s="20">
        <v>6050</v>
      </c>
      <c r="AG205" s="20">
        <v>42</v>
      </c>
      <c r="AH205" s="20">
        <v>22</v>
      </c>
      <c r="AI205" s="20">
        <v>196</v>
      </c>
      <c r="AO205" s="29">
        <v>0.70000000000000018</v>
      </c>
      <c r="AP205" s="14">
        <v>0.21000000000000002</v>
      </c>
      <c r="AQ205" s="15">
        <v>14</v>
      </c>
      <c r="AR205" s="16">
        <v>6.8599999999999994E-2</v>
      </c>
      <c r="AS205" s="16">
        <v>0.68859999999999999</v>
      </c>
      <c r="AT205" s="16">
        <v>5.62E-2</v>
      </c>
      <c r="AU205" s="17">
        <v>0.92981412105851835</v>
      </c>
      <c r="AV205" s="16">
        <v>0.98732675822835336</v>
      </c>
      <c r="AW205" s="18">
        <v>39.163543135000268</v>
      </c>
      <c r="AX205" s="19">
        <v>1.09012446</v>
      </c>
      <c r="BF205" s="19"/>
      <c r="BG205" s="14"/>
      <c r="BI205" s="55" t="s">
        <v>73</v>
      </c>
      <c r="BJ205" s="31" t="s">
        <v>62</v>
      </c>
    </row>
    <row r="206" spans="1:62" s="20" customFormat="1" ht="12" customHeight="1" x14ac:dyDescent="0.25">
      <c r="A206" s="23" t="s">
        <v>139</v>
      </c>
      <c r="B206" s="20" t="s">
        <v>127</v>
      </c>
      <c r="C206" s="86">
        <v>4.5</v>
      </c>
      <c r="D206" s="86">
        <v>5.5</v>
      </c>
      <c r="E206" s="25">
        <v>1</v>
      </c>
      <c r="F206" s="23" t="s">
        <v>54</v>
      </c>
      <c r="H206" s="20" t="s">
        <v>128</v>
      </c>
      <c r="I206" s="87" t="s">
        <v>129</v>
      </c>
      <c r="J206" s="26">
        <v>43079</v>
      </c>
      <c r="L206" s="20" t="s">
        <v>130</v>
      </c>
      <c r="M206" s="20" t="s">
        <v>131</v>
      </c>
      <c r="O206" s="23" t="s">
        <v>132</v>
      </c>
      <c r="P206" s="23"/>
      <c r="Q206" s="23" t="s">
        <v>133</v>
      </c>
      <c r="R206" s="23" t="s">
        <v>139</v>
      </c>
      <c r="S206" s="19">
        <v>7.0000000000000007E-2</v>
      </c>
      <c r="V206" s="20">
        <v>82</v>
      </c>
      <c r="W206" s="20">
        <v>219</v>
      </c>
      <c r="Y206" s="20">
        <v>846</v>
      </c>
      <c r="AA206" s="20">
        <v>242</v>
      </c>
      <c r="AB206" s="20">
        <v>0.5</v>
      </c>
      <c r="AD206" s="20">
        <v>78</v>
      </c>
      <c r="AE206" s="20">
        <v>36665</v>
      </c>
      <c r="AF206" s="20">
        <v>325</v>
      </c>
      <c r="AG206" s="20">
        <v>9</v>
      </c>
      <c r="AH206" s="20">
        <v>12</v>
      </c>
      <c r="AI206" s="20">
        <v>19</v>
      </c>
      <c r="AO206" s="29">
        <v>1</v>
      </c>
      <c r="AP206" s="14">
        <v>7.0000000000000007E-2</v>
      </c>
      <c r="AQ206" s="15">
        <v>0.5</v>
      </c>
      <c r="AR206" s="16">
        <v>8.4599999999999995E-2</v>
      </c>
      <c r="AS206" s="16">
        <v>2.1899999999999999E-2</v>
      </c>
      <c r="AT206" s="16">
        <v>8.2000000000000007E-3</v>
      </c>
      <c r="AU206" s="17">
        <v>0.18461352684525809</v>
      </c>
      <c r="AV206" s="16">
        <v>0.1960325949639565</v>
      </c>
      <c r="AW206" s="18">
        <v>6.7890505517402477</v>
      </c>
      <c r="AX206" s="19">
        <v>0.19353869999999998</v>
      </c>
      <c r="BF206" s="19"/>
      <c r="BG206" s="14"/>
      <c r="BI206" s="55" t="s">
        <v>73</v>
      </c>
      <c r="BJ206" s="31" t="s">
        <v>62</v>
      </c>
    </row>
    <row r="207" spans="1:62" s="20" customFormat="1" ht="12" customHeight="1" x14ac:dyDescent="0.25">
      <c r="A207" s="23" t="s">
        <v>140</v>
      </c>
      <c r="B207" s="20" t="s">
        <v>127</v>
      </c>
      <c r="C207" s="86">
        <v>5.5</v>
      </c>
      <c r="D207" s="86">
        <v>6.5</v>
      </c>
      <c r="E207" s="25">
        <v>1</v>
      </c>
      <c r="F207" s="23" t="s">
        <v>54</v>
      </c>
      <c r="H207" s="20" t="s">
        <v>128</v>
      </c>
      <c r="I207" s="87" t="s">
        <v>129</v>
      </c>
      <c r="J207" s="26">
        <v>43079</v>
      </c>
      <c r="L207" s="20" t="s">
        <v>130</v>
      </c>
      <c r="M207" s="20" t="s">
        <v>131</v>
      </c>
      <c r="O207" s="23" t="s">
        <v>132</v>
      </c>
      <c r="P207" s="23"/>
      <c r="Q207" s="23" t="s">
        <v>133</v>
      </c>
      <c r="R207" s="23" t="s">
        <v>140</v>
      </c>
      <c r="S207" s="19">
        <v>7.0000000000000007E-2</v>
      </c>
      <c r="V207" s="20">
        <v>172</v>
      </c>
      <c r="W207" s="20">
        <v>878</v>
      </c>
      <c r="Y207" s="20">
        <v>2033</v>
      </c>
      <c r="AA207" s="20">
        <v>339</v>
      </c>
      <c r="AB207" s="20">
        <v>0.5</v>
      </c>
      <c r="AD207" s="20">
        <v>289</v>
      </c>
      <c r="AE207" s="20">
        <v>38220</v>
      </c>
      <c r="AF207" s="20">
        <v>1585</v>
      </c>
      <c r="AG207" s="20">
        <v>12</v>
      </c>
      <c r="AH207" s="20">
        <v>18</v>
      </c>
      <c r="AI207" s="20">
        <v>30</v>
      </c>
      <c r="AO207" s="29">
        <v>1</v>
      </c>
      <c r="AP207" s="14">
        <v>7.0000000000000007E-2</v>
      </c>
      <c r="AQ207" s="15">
        <v>0.5</v>
      </c>
      <c r="AR207" s="16">
        <v>0.20330000000000001</v>
      </c>
      <c r="AS207" s="16">
        <v>8.7800000000000003E-2</v>
      </c>
      <c r="AT207" s="16">
        <v>1.72E-2</v>
      </c>
      <c r="AU207" s="17">
        <v>0.3473090698230058</v>
      </c>
      <c r="AV207" s="16">
        <v>0.36879149310109482</v>
      </c>
      <c r="AW207" s="18">
        <v>12.609550551740249</v>
      </c>
      <c r="AX207" s="19">
        <v>0.36914392000000001</v>
      </c>
      <c r="BF207" s="19"/>
      <c r="BG207" s="14"/>
      <c r="BI207" s="55" t="s">
        <v>73</v>
      </c>
      <c r="BJ207" s="31" t="s">
        <v>62</v>
      </c>
    </row>
    <row r="208" spans="1:62" s="20" customFormat="1" ht="12" customHeight="1" x14ac:dyDescent="0.25">
      <c r="A208" s="23" t="s">
        <v>141</v>
      </c>
      <c r="B208" s="20" t="s">
        <v>127</v>
      </c>
      <c r="C208" s="86">
        <v>6.5</v>
      </c>
      <c r="D208" s="86">
        <v>7.5</v>
      </c>
      <c r="E208" s="25">
        <v>1</v>
      </c>
      <c r="F208" s="23" t="s">
        <v>54</v>
      </c>
      <c r="H208" s="20" t="s">
        <v>128</v>
      </c>
      <c r="I208" s="87" t="s">
        <v>129</v>
      </c>
      <c r="J208" s="26">
        <v>43079</v>
      </c>
      <c r="L208" s="20" t="s">
        <v>130</v>
      </c>
      <c r="M208" s="20" t="s">
        <v>131</v>
      </c>
      <c r="O208" s="23" t="s">
        <v>132</v>
      </c>
      <c r="P208" s="23"/>
      <c r="Q208" s="23" t="s">
        <v>133</v>
      </c>
      <c r="R208" s="23" t="s">
        <v>141</v>
      </c>
      <c r="S208" s="19">
        <v>0.04</v>
      </c>
      <c r="V208" s="20">
        <v>33</v>
      </c>
      <c r="W208" s="20">
        <v>30</v>
      </c>
      <c r="Y208" s="20">
        <v>2303</v>
      </c>
      <c r="AA208" s="20">
        <v>95</v>
      </c>
      <c r="AB208" s="20">
        <v>0.5</v>
      </c>
      <c r="AD208" s="20">
        <v>68</v>
      </c>
      <c r="AE208" s="20">
        <v>23590</v>
      </c>
      <c r="AF208" s="20">
        <v>558</v>
      </c>
      <c r="AG208" s="20">
        <v>6</v>
      </c>
      <c r="AH208" s="20">
        <v>11</v>
      </c>
      <c r="AI208" s="20">
        <v>10</v>
      </c>
      <c r="AO208" s="29">
        <v>1</v>
      </c>
      <c r="AP208" s="14">
        <v>0.04</v>
      </c>
      <c r="AQ208" s="15">
        <v>0.5</v>
      </c>
      <c r="AR208" s="16">
        <v>0.2303</v>
      </c>
      <c r="AS208" s="16">
        <v>3.0000000000000001E-3</v>
      </c>
      <c r="AT208" s="16">
        <v>3.3E-3</v>
      </c>
      <c r="AU208" s="17">
        <v>0.27241105474208638</v>
      </c>
      <c r="AV208" s="16">
        <v>0.28926074308043725</v>
      </c>
      <c r="AW208" s="18">
        <v>9.1197618835049319</v>
      </c>
      <c r="AX208" s="19">
        <v>0.28864497000000006</v>
      </c>
      <c r="BF208" s="19"/>
      <c r="BG208" s="14"/>
      <c r="BI208" s="55" t="s">
        <v>73</v>
      </c>
      <c r="BJ208" s="31" t="s">
        <v>62</v>
      </c>
    </row>
    <row r="209" spans="1:62" s="20" customFormat="1" ht="12" customHeight="1" x14ac:dyDescent="0.25">
      <c r="A209" s="23" t="s">
        <v>142</v>
      </c>
      <c r="B209" s="20" t="s">
        <v>127</v>
      </c>
      <c r="C209" s="86">
        <v>7.5</v>
      </c>
      <c r="D209" s="86">
        <v>8.6</v>
      </c>
      <c r="E209" s="25">
        <v>1.0999999999999996</v>
      </c>
      <c r="F209" s="23" t="s">
        <v>54</v>
      </c>
      <c r="H209" s="20" t="s">
        <v>128</v>
      </c>
      <c r="I209" s="87" t="s">
        <v>129</v>
      </c>
      <c r="J209" s="26">
        <v>43079</v>
      </c>
      <c r="L209" s="20" t="s">
        <v>130</v>
      </c>
      <c r="M209" s="20" t="s">
        <v>131</v>
      </c>
      <c r="O209" s="23" t="s">
        <v>132</v>
      </c>
      <c r="P209" s="23"/>
      <c r="Q209" s="23" t="s">
        <v>133</v>
      </c>
      <c r="R209" s="23" t="s">
        <v>142</v>
      </c>
      <c r="S209" s="19">
        <v>0.05</v>
      </c>
      <c r="V209" s="20">
        <v>32</v>
      </c>
      <c r="W209" s="20">
        <v>30</v>
      </c>
      <c r="Y209" s="20">
        <v>2883</v>
      </c>
      <c r="AA209" s="20">
        <v>185</v>
      </c>
      <c r="AB209" s="20">
        <v>0.5</v>
      </c>
      <c r="AD209" s="20">
        <v>54</v>
      </c>
      <c r="AE209" s="20">
        <v>31045</v>
      </c>
      <c r="AF209" s="20">
        <v>394</v>
      </c>
      <c r="AG209" s="20">
        <v>12</v>
      </c>
      <c r="AH209" s="20">
        <v>14</v>
      </c>
      <c r="AI209" s="20">
        <v>12</v>
      </c>
      <c r="AO209" s="29">
        <v>1.0999999999999996</v>
      </c>
      <c r="AP209" s="14">
        <v>0.05</v>
      </c>
      <c r="AQ209" s="15">
        <v>0.5</v>
      </c>
      <c r="AR209" s="16">
        <v>0.2883</v>
      </c>
      <c r="AS209" s="16">
        <v>3.0000000000000001E-3</v>
      </c>
      <c r="AT209" s="16">
        <v>3.2000000000000002E-3</v>
      </c>
      <c r="AU209" s="17">
        <v>0.33682487934025235</v>
      </c>
      <c r="AV209" s="16">
        <v>0.35765881446399111</v>
      </c>
      <c r="AW209" s="18">
        <v>11.26449143958337</v>
      </c>
      <c r="AX209" s="19">
        <v>0.35636468000000004</v>
      </c>
      <c r="BF209" s="19"/>
      <c r="BG209" s="14"/>
      <c r="BI209" s="55" t="s">
        <v>73</v>
      </c>
      <c r="BJ209" s="31" t="s">
        <v>62</v>
      </c>
    </row>
    <row r="210" spans="1:62" s="20" customFormat="1" ht="12" customHeight="1" x14ac:dyDescent="0.25">
      <c r="A210" s="23" t="s">
        <v>143</v>
      </c>
      <c r="B210" s="20" t="s">
        <v>127</v>
      </c>
      <c r="C210" s="86">
        <v>8.6</v>
      </c>
      <c r="D210" s="86">
        <v>9.9</v>
      </c>
      <c r="E210" s="25">
        <v>1.3000000000000007</v>
      </c>
      <c r="F210" s="23" t="s">
        <v>54</v>
      </c>
      <c r="H210" s="20" t="s">
        <v>128</v>
      </c>
      <c r="I210" s="87" t="s">
        <v>129</v>
      </c>
      <c r="J210" s="26">
        <v>43079</v>
      </c>
      <c r="L210" s="20" t="s">
        <v>130</v>
      </c>
      <c r="M210" s="20" t="s">
        <v>131</v>
      </c>
      <c r="O210" s="23" t="s">
        <v>132</v>
      </c>
      <c r="P210" s="23"/>
      <c r="Q210" s="23" t="s">
        <v>133</v>
      </c>
      <c r="R210" s="23" t="s">
        <v>143</v>
      </c>
      <c r="S210" s="19">
        <v>0.04</v>
      </c>
      <c r="V210" s="20">
        <v>38</v>
      </c>
      <c r="W210" s="20">
        <v>30</v>
      </c>
      <c r="Y210" s="20">
        <v>3745</v>
      </c>
      <c r="AA210" s="20">
        <v>247</v>
      </c>
      <c r="AB210" s="20">
        <v>1</v>
      </c>
      <c r="AD210" s="20">
        <v>55</v>
      </c>
      <c r="AE210" s="20">
        <v>29270</v>
      </c>
      <c r="AF210" s="20">
        <v>425</v>
      </c>
      <c r="AG210" s="20">
        <v>14</v>
      </c>
      <c r="AH210" s="20">
        <v>11</v>
      </c>
      <c r="AI210" s="20">
        <v>13</v>
      </c>
      <c r="AO210" s="29">
        <v>1.3000000000000007</v>
      </c>
      <c r="AP210" s="14">
        <v>0.04</v>
      </c>
      <c r="AQ210" s="15">
        <v>1</v>
      </c>
      <c r="AR210" s="16">
        <v>0.3745</v>
      </c>
      <c r="AS210" s="16">
        <v>3.0000000000000001E-3</v>
      </c>
      <c r="AT210" s="16">
        <v>3.8E-3</v>
      </c>
      <c r="AU210" s="17">
        <v>0.41645706769368784</v>
      </c>
      <c r="AV210" s="16">
        <v>0.44221656487556926</v>
      </c>
      <c r="AW210" s="18">
        <v>13.745005542696113</v>
      </c>
      <c r="AX210" s="19">
        <v>0.44427142000000003</v>
      </c>
      <c r="BF210" s="19"/>
      <c r="BG210" s="14"/>
      <c r="BI210" s="55" t="s">
        <v>73</v>
      </c>
      <c r="BJ210" s="31" t="s">
        <v>62</v>
      </c>
    </row>
    <row r="211" spans="1:62" s="33" customFormat="1" ht="12" customHeight="1" x14ac:dyDescent="0.25">
      <c r="A211" s="32" t="s">
        <v>144</v>
      </c>
      <c r="B211" s="33" t="s">
        <v>127</v>
      </c>
      <c r="C211" s="88">
        <v>9.9</v>
      </c>
      <c r="D211" s="88">
        <v>10.5</v>
      </c>
      <c r="E211" s="35">
        <v>0.59999999999999964</v>
      </c>
      <c r="F211" s="32" t="s">
        <v>64</v>
      </c>
      <c r="I211" s="89" t="s">
        <v>129</v>
      </c>
      <c r="J211" s="36">
        <v>43079</v>
      </c>
      <c r="O211" s="32"/>
      <c r="P211" s="32" t="s">
        <v>145</v>
      </c>
      <c r="Q211" s="32"/>
      <c r="R211" s="32"/>
      <c r="S211" s="37"/>
      <c r="AO211" s="29">
        <v>0.59999999999999964</v>
      </c>
      <c r="AP211" s="14">
        <v>0</v>
      </c>
      <c r="AQ211" s="15" t="s">
        <v>65</v>
      </c>
      <c r="AR211" s="16" t="s">
        <v>65</v>
      </c>
      <c r="AS211" s="16" t="s">
        <v>65</v>
      </c>
      <c r="AT211" s="16" t="s">
        <v>65</v>
      </c>
      <c r="AU211" s="17">
        <v>0</v>
      </c>
      <c r="AV211" s="16">
        <v>0</v>
      </c>
      <c r="AW211" s="18">
        <v>0</v>
      </c>
      <c r="AX211" s="19" t="s">
        <v>65</v>
      </c>
      <c r="BF211" s="37"/>
      <c r="BG211" s="39"/>
      <c r="BI211" s="20"/>
      <c r="BJ211" s="31" t="s">
        <v>62</v>
      </c>
    </row>
    <row r="212" spans="1:62" s="20" customFormat="1" ht="12" customHeight="1" x14ac:dyDescent="0.25">
      <c r="A212" s="23" t="s">
        <v>146</v>
      </c>
      <c r="B212" s="20" t="s">
        <v>127</v>
      </c>
      <c r="C212" s="86">
        <v>10.5</v>
      </c>
      <c r="D212" s="86">
        <v>11.5</v>
      </c>
      <c r="E212" s="25">
        <v>1</v>
      </c>
      <c r="F212" s="23" t="s">
        <v>54</v>
      </c>
      <c r="H212" s="20" t="s">
        <v>128</v>
      </c>
      <c r="I212" s="87" t="s">
        <v>129</v>
      </c>
      <c r="J212" s="26">
        <v>43079</v>
      </c>
      <c r="L212" s="20" t="s">
        <v>130</v>
      </c>
      <c r="M212" s="20" t="s">
        <v>131</v>
      </c>
      <c r="O212" s="23" t="s">
        <v>132</v>
      </c>
      <c r="P212" s="23"/>
      <c r="Q212" s="23" t="s">
        <v>133</v>
      </c>
      <c r="R212" s="23" t="s">
        <v>146</v>
      </c>
      <c r="S212" s="19">
        <v>0.03</v>
      </c>
      <c r="V212" s="20">
        <v>44</v>
      </c>
      <c r="W212" s="20">
        <v>7</v>
      </c>
      <c r="Y212" s="20">
        <v>2995</v>
      </c>
      <c r="AA212" s="20">
        <v>294</v>
      </c>
      <c r="AB212" s="20">
        <v>5</v>
      </c>
      <c r="AD212" s="20">
        <v>46</v>
      </c>
      <c r="AE212" s="20">
        <v>30300</v>
      </c>
      <c r="AF212" s="20">
        <v>886</v>
      </c>
      <c r="AG212" s="20">
        <v>18</v>
      </c>
      <c r="AH212" s="20">
        <v>15</v>
      </c>
      <c r="AI212" s="20">
        <v>14</v>
      </c>
      <c r="AO212" s="29">
        <v>1</v>
      </c>
      <c r="AP212" s="14">
        <v>0.03</v>
      </c>
      <c r="AQ212" s="15">
        <v>5</v>
      </c>
      <c r="AR212" s="16">
        <v>0.29949999999999999</v>
      </c>
      <c r="AS212" s="16">
        <v>6.9999999999999999E-4</v>
      </c>
      <c r="AT212" s="16">
        <v>4.4000000000000003E-3</v>
      </c>
      <c r="AU212" s="17">
        <v>0.39360827514536056</v>
      </c>
      <c r="AV212" s="16">
        <v>0.41795448521335649</v>
      </c>
      <c r="AW212" s="18">
        <v>13.188725260147123</v>
      </c>
      <c r="AX212" s="19">
        <v>0.44275551999999996</v>
      </c>
      <c r="BF212" s="19"/>
      <c r="BG212" s="14"/>
      <c r="BI212" s="55" t="s">
        <v>73</v>
      </c>
      <c r="BJ212" s="31" t="s">
        <v>62</v>
      </c>
    </row>
    <row r="213" spans="1:62" s="20" customFormat="1" ht="12" customHeight="1" x14ac:dyDescent="0.25">
      <c r="A213" s="23" t="s">
        <v>147</v>
      </c>
      <c r="B213" s="20" t="s">
        <v>127</v>
      </c>
      <c r="C213" s="86">
        <v>11.5</v>
      </c>
      <c r="D213" s="86">
        <v>12.54</v>
      </c>
      <c r="E213" s="25">
        <v>1.0399999999999991</v>
      </c>
      <c r="F213" s="23" t="s">
        <v>54</v>
      </c>
      <c r="H213" s="20" t="s">
        <v>128</v>
      </c>
      <c r="I213" s="87" t="s">
        <v>129</v>
      </c>
      <c r="J213" s="26">
        <v>43079</v>
      </c>
      <c r="L213" s="20" t="s">
        <v>130</v>
      </c>
      <c r="M213" s="20" t="s">
        <v>131</v>
      </c>
      <c r="O213" s="23" t="s">
        <v>132</v>
      </c>
      <c r="P213" s="23"/>
      <c r="Q213" s="23" t="s">
        <v>133</v>
      </c>
      <c r="R213" s="23" t="s">
        <v>147</v>
      </c>
      <c r="S213" s="19">
        <v>0.04</v>
      </c>
      <c r="V213" s="20">
        <v>27</v>
      </c>
      <c r="W213" s="20">
        <v>5</v>
      </c>
      <c r="Y213" s="20">
        <v>2763</v>
      </c>
      <c r="AA213" s="20">
        <v>200</v>
      </c>
      <c r="AB213" s="20">
        <v>1</v>
      </c>
      <c r="AD213" s="20">
        <v>43</v>
      </c>
      <c r="AE213" s="20">
        <v>33680</v>
      </c>
      <c r="AF213" s="20">
        <v>635</v>
      </c>
      <c r="AG213" s="20">
        <v>13</v>
      </c>
      <c r="AH213" s="20">
        <v>16</v>
      </c>
      <c r="AI213" s="20">
        <v>12</v>
      </c>
      <c r="AO213" s="29">
        <v>1.0399999999999991</v>
      </c>
      <c r="AP213" s="14">
        <v>0.04</v>
      </c>
      <c r="AQ213" s="15">
        <v>1</v>
      </c>
      <c r="AR213" s="16">
        <v>0.27629999999999999</v>
      </c>
      <c r="AS213" s="16">
        <v>5.0000000000000001E-4</v>
      </c>
      <c r="AT213" s="16">
        <v>2.7000000000000001E-3</v>
      </c>
      <c r="AU213" s="17">
        <v>0.32047097981316708</v>
      </c>
      <c r="AV213" s="16">
        <v>0.34029336233890656</v>
      </c>
      <c r="AW213" s="18">
        <v>10.661705542696113</v>
      </c>
      <c r="AX213" s="19">
        <v>0.34243122999999992</v>
      </c>
      <c r="BF213" s="19"/>
      <c r="BG213" s="14"/>
      <c r="BI213" s="55" t="s">
        <v>73</v>
      </c>
      <c r="BJ213" s="31" t="s">
        <v>62</v>
      </c>
    </row>
    <row r="214" spans="1:62" s="20" customFormat="1" ht="12" customHeight="1" x14ac:dyDescent="0.25">
      <c r="A214" s="23" t="s">
        <v>148</v>
      </c>
      <c r="B214" s="20" t="s">
        <v>127</v>
      </c>
      <c r="C214" s="86">
        <v>12.54</v>
      </c>
      <c r="D214" s="86">
        <v>13.5</v>
      </c>
      <c r="E214" s="25">
        <v>0.96000000000000085</v>
      </c>
      <c r="F214" s="23" t="s">
        <v>54</v>
      </c>
      <c r="H214" s="20" t="s">
        <v>128</v>
      </c>
      <c r="I214" s="87" t="s">
        <v>129</v>
      </c>
      <c r="J214" s="26">
        <v>43079</v>
      </c>
      <c r="L214" s="20" t="s">
        <v>130</v>
      </c>
      <c r="M214" s="20" t="s">
        <v>131</v>
      </c>
      <c r="O214" s="23" t="s">
        <v>132</v>
      </c>
      <c r="P214" s="23"/>
      <c r="Q214" s="23" t="s">
        <v>133</v>
      </c>
      <c r="R214" s="23" t="s">
        <v>148</v>
      </c>
      <c r="S214" s="19">
        <v>0.04</v>
      </c>
      <c r="V214" s="20">
        <v>23</v>
      </c>
      <c r="W214" s="20">
        <v>6</v>
      </c>
      <c r="Y214" s="20">
        <v>3173</v>
      </c>
      <c r="AA214" s="20">
        <v>640</v>
      </c>
      <c r="AB214" s="20">
        <v>0.5</v>
      </c>
      <c r="AD214" s="20">
        <v>50</v>
      </c>
      <c r="AE214" s="20">
        <v>41515</v>
      </c>
      <c r="AF214" s="20">
        <v>602</v>
      </c>
      <c r="AG214" s="20">
        <v>34</v>
      </c>
      <c r="AH214" s="20">
        <v>21</v>
      </c>
      <c r="AI214" s="20">
        <v>21</v>
      </c>
      <c r="AO214" s="29">
        <v>0.96000000000000085</v>
      </c>
      <c r="AP214" s="14">
        <v>0.04</v>
      </c>
      <c r="AQ214" s="15">
        <v>0.5</v>
      </c>
      <c r="AR214" s="16">
        <v>0.31730000000000003</v>
      </c>
      <c r="AS214" s="16">
        <v>5.9999999999999995E-4</v>
      </c>
      <c r="AT214" s="16">
        <v>2.3E-3</v>
      </c>
      <c r="AU214" s="17">
        <v>0.35109342982207487</v>
      </c>
      <c r="AV214" s="16">
        <v>0.37280993055566514</v>
      </c>
      <c r="AW214" s="18">
        <v>11.601761883504933</v>
      </c>
      <c r="AX214" s="19">
        <v>0.37225975000000006</v>
      </c>
      <c r="BF214" s="19"/>
      <c r="BG214" s="14"/>
      <c r="BI214" s="55" t="s">
        <v>73</v>
      </c>
      <c r="BJ214" s="31" t="s">
        <v>62</v>
      </c>
    </row>
    <row r="215" spans="1:62" s="20" customFormat="1" ht="12" customHeight="1" x14ac:dyDescent="0.25">
      <c r="A215" s="23" t="s">
        <v>149</v>
      </c>
      <c r="B215" s="20" t="s">
        <v>127</v>
      </c>
      <c r="C215" s="86">
        <v>13.5</v>
      </c>
      <c r="D215" s="86">
        <v>14.5</v>
      </c>
      <c r="E215" s="25">
        <v>1</v>
      </c>
      <c r="F215" s="23" t="s">
        <v>54</v>
      </c>
      <c r="H215" s="20" t="s">
        <v>128</v>
      </c>
      <c r="I215" s="87" t="s">
        <v>129</v>
      </c>
      <c r="J215" s="26">
        <v>43079</v>
      </c>
      <c r="L215" s="20" t="s">
        <v>130</v>
      </c>
      <c r="M215" s="20" t="s">
        <v>131</v>
      </c>
      <c r="O215" s="23" t="s">
        <v>150</v>
      </c>
      <c r="P215" s="23"/>
      <c r="Q215" s="23" t="s">
        <v>133</v>
      </c>
      <c r="R215" s="23" t="s">
        <v>149</v>
      </c>
      <c r="S215" s="19">
        <v>0.03</v>
      </c>
      <c r="V215" s="20">
        <v>17</v>
      </c>
      <c r="W215" s="20">
        <v>5</v>
      </c>
      <c r="Y215" s="20">
        <v>1413</v>
      </c>
      <c r="AA215" s="20">
        <v>237</v>
      </c>
      <c r="AB215" s="20">
        <v>0.5</v>
      </c>
      <c r="AD215" s="20">
        <v>58</v>
      </c>
      <c r="AE215" s="20">
        <v>42135</v>
      </c>
      <c r="AF215" s="20">
        <v>695</v>
      </c>
      <c r="AG215" s="20">
        <v>9</v>
      </c>
      <c r="AH215" s="20">
        <v>19</v>
      </c>
      <c r="AI215" s="20">
        <v>23</v>
      </c>
      <c r="AO215" s="29">
        <v>1</v>
      </c>
      <c r="AP215" s="14">
        <v>0.03</v>
      </c>
      <c r="AQ215" s="15">
        <v>0.5</v>
      </c>
      <c r="AR215" s="16">
        <v>0.14130000000000001</v>
      </c>
      <c r="AS215" s="16">
        <v>5.0000000000000001E-4</v>
      </c>
      <c r="AT215" s="16">
        <v>1.6999999999999999E-3</v>
      </c>
      <c r="AU215" s="17">
        <v>0.17405093259234911</v>
      </c>
      <c r="AV215" s="16">
        <v>0.18481666297710542</v>
      </c>
      <c r="AW215" s="18">
        <v>5.866932327426496</v>
      </c>
      <c r="AX215" s="19">
        <v>0.18511332999999999</v>
      </c>
      <c r="BF215" s="19"/>
      <c r="BG215" s="14"/>
      <c r="BI215" s="55" t="s">
        <v>73</v>
      </c>
      <c r="BJ215" s="90" t="s">
        <v>151</v>
      </c>
    </row>
    <row r="216" spans="1:62" s="20" customFormat="1" ht="12" customHeight="1" x14ac:dyDescent="0.25">
      <c r="A216" s="23" t="s">
        <v>152</v>
      </c>
      <c r="B216" s="20" t="s">
        <v>127</v>
      </c>
      <c r="C216" s="86">
        <v>14.5</v>
      </c>
      <c r="D216" s="86">
        <v>15.4</v>
      </c>
      <c r="E216" s="25">
        <v>0.90000000000000036</v>
      </c>
      <c r="F216" s="23" t="s">
        <v>54</v>
      </c>
      <c r="H216" s="20" t="s">
        <v>128</v>
      </c>
      <c r="I216" s="87" t="s">
        <v>129</v>
      </c>
      <c r="J216" s="26">
        <v>43079</v>
      </c>
      <c r="L216" s="20" t="s">
        <v>130</v>
      </c>
      <c r="M216" s="20" t="s">
        <v>131</v>
      </c>
      <c r="O216" s="23" t="s">
        <v>150</v>
      </c>
      <c r="P216" s="23"/>
      <c r="Q216" s="23" t="s">
        <v>133</v>
      </c>
      <c r="R216" s="23" t="s">
        <v>152</v>
      </c>
      <c r="S216" s="19">
        <v>0.04</v>
      </c>
      <c r="V216" s="20">
        <v>31</v>
      </c>
      <c r="W216" s="20">
        <v>2.5</v>
      </c>
      <c r="Y216" s="20">
        <v>1805</v>
      </c>
      <c r="AA216" s="20">
        <v>165</v>
      </c>
      <c r="AB216" s="20">
        <v>0.5</v>
      </c>
      <c r="AD216" s="20">
        <v>48</v>
      </c>
      <c r="AE216" s="20">
        <v>46315</v>
      </c>
      <c r="AF216" s="20">
        <v>463</v>
      </c>
      <c r="AG216" s="20">
        <v>5</v>
      </c>
      <c r="AH216" s="20">
        <v>21</v>
      </c>
      <c r="AI216" s="20">
        <v>21</v>
      </c>
      <c r="AO216" s="29">
        <v>0.90000000000000036</v>
      </c>
      <c r="AP216" s="14">
        <v>0.04</v>
      </c>
      <c r="AQ216" s="15">
        <v>0.5</v>
      </c>
      <c r="AR216" s="16">
        <v>0.18049999999999999</v>
      </c>
      <c r="AS216" s="16">
        <v>2.5000000000000001E-4</v>
      </c>
      <c r="AT216" s="16">
        <v>3.0999999999999999E-3</v>
      </c>
      <c r="AU216" s="17">
        <v>0.22375200790345853</v>
      </c>
      <c r="AV216" s="16">
        <v>0.23759194403168579</v>
      </c>
      <c r="AW216" s="18">
        <v>7.5434118835049331</v>
      </c>
      <c r="AX216" s="19">
        <v>0.23681318999999998</v>
      </c>
      <c r="BF216" s="19"/>
      <c r="BG216" s="14"/>
      <c r="BI216" s="55" t="s">
        <v>73</v>
      </c>
      <c r="BJ216" s="90" t="s">
        <v>151</v>
      </c>
    </row>
    <row r="217" spans="1:62" s="20" customFormat="1" ht="12" customHeight="1" x14ac:dyDescent="0.25">
      <c r="A217" s="23" t="s">
        <v>153</v>
      </c>
      <c r="B217" s="20" t="s">
        <v>127</v>
      </c>
      <c r="C217" s="86">
        <v>15.4</v>
      </c>
      <c r="D217" s="86">
        <v>16.5</v>
      </c>
      <c r="E217" s="25">
        <v>1.0999999999999996</v>
      </c>
      <c r="F217" s="23" t="s">
        <v>54</v>
      </c>
      <c r="H217" s="20" t="s">
        <v>128</v>
      </c>
      <c r="I217" s="87" t="s">
        <v>129</v>
      </c>
      <c r="J217" s="26">
        <v>43079</v>
      </c>
      <c r="L217" s="20" t="s">
        <v>130</v>
      </c>
      <c r="M217" s="20" t="s">
        <v>131</v>
      </c>
      <c r="O217" s="23" t="s">
        <v>132</v>
      </c>
      <c r="P217" s="23"/>
      <c r="Q217" s="23" t="s">
        <v>133</v>
      </c>
      <c r="R217" s="23" t="s">
        <v>153</v>
      </c>
      <c r="S217" s="19">
        <v>0.03</v>
      </c>
      <c r="V217" s="20">
        <v>18</v>
      </c>
      <c r="W217" s="20">
        <v>2.5</v>
      </c>
      <c r="Y217" s="20">
        <v>521</v>
      </c>
      <c r="AA217" s="20">
        <v>42</v>
      </c>
      <c r="AB217" s="20">
        <v>0.5</v>
      </c>
      <c r="AD217" s="20">
        <v>65</v>
      </c>
      <c r="AE217" s="20">
        <v>39220</v>
      </c>
      <c r="AF217" s="20">
        <v>319</v>
      </c>
      <c r="AG217" s="20">
        <v>3</v>
      </c>
      <c r="AH217" s="20">
        <v>18</v>
      </c>
      <c r="AI217" s="20">
        <v>15</v>
      </c>
      <c r="AO217" s="29">
        <v>1.0999999999999996</v>
      </c>
      <c r="AP217" s="14">
        <v>0.03</v>
      </c>
      <c r="AQ217" s="15">
        <v>0.5</v>
      </c>
      <c r="AR217" s="16">
        <v>5.21E-2</v>
      </c>
      <c r="AS217" s="16">
        <v>2.5000000000000001E-4</v>
      </c>
      <c r="AT217" s="16">
        <v>1.8E-3</v>
      </c>
      <c r="AU217" s="17">
        <v>9.0132290477817983E-2</v>
      </c>
      <c r="AV217" s="16">
        <v>9.5707324887529505E-2</v>
      </c>
      <c r="AW217" s="18">
        <v>3.1914823274264954</v>
      </c>
      <c r="AX217" s="19">
        <v>9.5959420000000004E-2</v>
      </c>
      <c r="BF217" s="19"/>
      <c r="BG217" s="14"/>
      <c r="BI217" s="55" t="s">
        <v>73</v>
      </c>
      <c r="BJ217" s="31" t="s">
        <v>62</v>
      </c>
    </row>
    <row r="218" spans="1:62" s="20" customFormat="1" ht="12" customHeight="1" x14ac:dyDescent="0.25">
      <c r="A218" s="23" t="s">
        <v>154</v>
      </c>
      <c r="B218" s="20" t="s">
        <v>127</v>
      </c>
      <c r="C218" s="86">
        <v>16.5</v>
      </c>
      <c r="D218" s="86">
        <v>17.399999999999999</v>
      </c>
      <c r="E218" s="25">
        <v>0.89999999999999858</v>
      </c>
      <c r="F218" s="23" t="s">
        <v>54</v>
      </c>
      <c r="H218" s="20" t="s">
        <v>128</v>
      </c>
      <c r="I218" s="87" t="s">
        <v>129</v>
      </c>
      <c r="J218" s="26">
        <v>43079</v>
      </c>
      <c r="L218" s="20" t="s">
        <v>130</v>
      </c>
      <c r="M218" s="20" t="s">
        <v>131</v>
      </c>
      <c r="O218" s="23" t="s">
        <v>132</v>
      </c>
      <c r="P218" s="23"/>
      <c r="Q218" s="23" t="s">
        <v>133</v>
      </c>
      <c r="R218" s="23" t="s">
        <v>154</v>
      </c>
      <c r="S218" s="19">
        <v>0.03</v>
      </c>
      <c r="V218" s="20">
        <v>15</v>
      </c>
      <c r="W218" s="20">
        <v>2.5</v>
      </c>
      <c r="Y218" s="20">
        <v>423</v>
      </c>
      <c r="AA218" s="20">
        <v>5</v>
      </c>
      <c r="AB218" s="20">
        <v>0.5</v>
      </c>
      <c r="AD218" s="20">
        <v>74</v>
      </c>
      <c r="AE218" s="20">
        <v>38980</v>
      </c>
      <c r="AF218" s="20">
        <v>289</v>
      </c>
      <c r="AG218" s="20">
        <v>3</v>
      </c>
      <c r="AH218" s="20">
        <v>20</v>
      </c>
      <c r="AI218" s="20">
        <v>12</v>
      </c>
      <c r="AO218" s="29">
        <v>0.89999999999999858</v>
      </c>
      <c r="AP218" s="14">
        <v>0.03</v>
      </c>
      <c r="AQ218" s="15">
        <v>0.5</v>
      </c>
      <c r="AR218" s="16">
        <v>4.2299999999999997E-2</v>
      </c>
      <c r="AS218" s="16">
        <v>2.5000000000000001E-4</v>
      </c>
      <c r="AT218" s="16">
        <v>1.5E-3</v>
      </c>
      <c r="AU218" s="17">
        <v>8.0280273159792623E-2</v>
      </c>
      <c r="AV218" s="16">
        <v>8.5245921795971832E-2</v>
      </c>
      <c r="AW218" s="18">
        <v>2.8770823274264954</v>
      </c>
      <c r="AX218" s="19">
        <v>8.5573549999999998E-2</v>
      </c>
      <c r="BF218" s="19"/>
      <c r="BG218" s="14"/>
      <c r="BI218" s="55" t="s">
        <v>73</v>
      </c>
      <c r="BJ218" s="31" t="s">
        <v>62</v>
      </c>
    </row>
    <row r="219" spans="1:62" s="20" customFormat="1" ht="12" customHeight="1" x14ac:dyDescent="0.25">
      <c r="A219" s="23" t="s">
        <v>155</v>
      </c>
      <c r="B219" s="20" t="s">
        <v>127</v>
      </c>
      <c r="C219" s="86">
        <v>17.399999999999999</v>
      </c>
      <c r="D219" s="86">
        <v>18.37</v>
      </c>
      <c r="E219" s="25">
        <v>0.97000000000000242</v>
      </c>
      <c r="F219" s="23" t="s">
        <v>54</v>
      </c>
      <c r="H219" s="20" t="s">
        <v>128</v>
      </c>
      <c r="I219" s="87" t="s">
        <v>129</v>
      </c>
      <c r="J219" s="26">
        <v>43079</v>
      </c>
      <c r="L219" s="20" t="s">
        <v>130</v>
      </c>
      <c r="M219" s="20" t="s">
        <v>131</v>
      </c>
      <c r="O219" s="23" t="s">
        <v>132</v>
      </c>
      <c r="P219" s="23"/>
      <c r="Q219" s="23" t="s">
        <v>133</v>
      </c>
      <c r="R219" s="23" t="s">
        <v>155</v>
      </c>
      <c r="S219" s="19">
        <v>0.03</v>
      </c>
      <c r="V219" s="20">
        <v>50</v>
      </c>
      <c r="W219" s="20">
        <v>7</v>
      </c>
      <c r="Y219" s="20">
        <v>2170</v>
      </c>
      <c r="AA219" s="20">
        <v>124</v>
      </c>
      <c r="AB219" s="20">
        <v>10</v>
      </c>
      <c r="AD219" s="20">
        <v>81</v>
      </c>
      <c r="AE219" s="20">
        <v>44765</v>
      </c>
      <c r="AF219" s="20">
        <v>324</v>
      </c>
      <c r="AG219" s="20">
        <v>4</v>
      </c>
      <c r="AH219" s="20">
        <v>20</v>
      </c>
      <c r="AI219" s="20">
        <v>20</v>
      </c>
      <c r="AO219" s="29">
        <v>0.97000000000000242</v>
      </c>
      <c r="AP219" s="14">
        <v>0.03</v>
      </c>
      <c r="AQ219" s="15">
        <v>10</v>
      </c>
      <c r="AR219" s="16">
        <v>0.217</v>
      </c>
      <c r="AS219" s="16">
        <v>6.9999999999999999E-4</v>
      </c>
      <c r="AT219" s="16">
        <v>5.0000000000000001E-3</v>
      </c>
      <c r="AU219" s="17">
        <v>0.3892363359458525</v>
      </c>
      <c r="AV219" s="16">
        <v>0.41331212448849708</v>
      </c>
      <c r="AW219" s="18">
        <v>13.406961852058931</v>
      </c>
      <c r="AX219" s="19">
        <v>0.46592725999999995</v>
      </c>
      <c r="BF219" s="19"/>
      <c r="BG219" s="14"/>
      <c r="BI219" s="55" t="s">
        <v>73</v>
      </c>
      <c r="BJ219" s="31" t="s">
        <v>62</v>
      </c>
    </row>
    <row r="220" spans="1:62" s="20" customFormat="1" ht="12" customHeight="1" x14ac:dyDescent="0.25">
      <c r="A220" s="23" t="s">
        <v>156</v>
      </c>
      <c r="B220" s="20" t="s">
        <v>127</v>
      </c>
      <c r="C220" s="86">
        <v>18.37</v>
      </c>
      <c r="D220" s="86">
        <v>19.5</v>
      </c>
      <c r="E220" s="25">
        <v>1.129999999999999</v>
      </c>
      <c r="F220" s="23" t="s">
        <v>54</v>
      </c>
      <c r="H220" s="20" t="s">
        <v>128</v>
      </c>
      <c r="I220" s="87" t="s">
        <v>129</v>
      </c>
      <c r="J220" s="26">
        <v>43079</v>
      </c>
      <c r="L220" s="20" t="s">
        <v>130</v>
      </c>
      <c r="M220" s="20" t="s">
        <v>131</v>
      </c>
      <c r="N220" s="20" t="s">
        <v>75</v>
      </c>
      <c r="O220" s="23" t="s">
        <v>132</v>
      </c>
      <c r="P220" s="23"/>
      <c r="Q220" s="23" t="s">
        <v>133</v>
      </c>
      <c r="R220" s="23" t="s">
        <v>156</v>
      </c>
      <c r="S220" s="19">
        <v>0.03</v>
      </c>
      <c r="V220" s="20">
        <v>28</v>
      </c>
      <c r="W220" s="20">
        <v>2.5</v>
      </c>
      <c r="Y220" s="20">
        <v>1700</v>
      </c>
      <c r="AA220" s="20">
        <v>128</v>
      </c>
      <c r="AB220" s="20">
        <v>1</v>
      </c>
      <c r="AD220" s="20">
        <v>100</v>
      </c>
      <c r="AE220" s="20">
        <v>47870</v>
      </c>
      <c r="AF220" s="20">
        <v>345</v>
      </c>
      <c r="AG220" s="20">
        <v>5</v>
      </c>
      <c r="AH220" s="20">
        <v>21</v>
      </c>
      <c r="AI220" s="20">
        <v>21</v>
      </c>
      <c r="AO220" s="29">
        <v>1.129999999999999</v>
      </c>
      <c r="AP220" s="14">
        <v>0.03</v>
      </c>
      <c r="AQ220" s="15">
        <v>1</v>
      </c>
      <c r="AR220" s="16">
        <v>0.17</v>
      </c>
      <c r="AS220" s="16">
        <v>2.5000000000000001E-4</v>
      </c>
      <c r="AT220" s="16">
        <v>2.8E-3</v>
      </c>
      <c r="AU220" s="17">
        <v>0.21044842748087678</v>
      </c>
      <c r="AV220" s="16">
        <v>0.22346548516859097</v>
      </c>
      <c r="AW220" s="18">
        <v>7.0617259866176765</v>
      </c>
      <c r="AX220" s="19">
        <v>0.22626231999999999</v>
      </c>
      <c r="BF220" s="19"/>
      <c r="BG220" s="14"/>
      <c r="BI220" s="55" t="s">
        <v>73</v>
      </c>
      <c r="BJ220" s="31" t="s">
        <v>62</v>
      </c>
    </row>
    <row r="221" spans="1:62" s="20" customFormat="1" ht="12" customHeight="1" x14ac:dyDescent="0.25">
      <c r="A221" s="56" t="s">
        <v>157</v>
      </c>
      <c r="B221" s="57" t="s">
        <v>127</v>
      </c>
      <c r="C221" s="91">
        <v>18.37</v>
      </c>
      <c r="D221" s="91">
        <v>19.5</v>
      </c>
      <c r="E221" s="92">
        <v>1.129999999999999</v>
      </c>
      <c r="F221" s="56" t="s">
        <v>76</v>
      </c>
      <c r="G221" s="57" t="s">
        <v>156</v>
      </c>
      <c r="H221" s="57" t="s">
        <v>128</v>
      </c>
      <c r="I221" s="93" t="s">
        <v>129</v>
      </c>
      <c r="J221" s="60">
        <v>43079</v>
      </c>
      <c r="K221" s="57"/>
      <c r="L221" s="57" t="s">
        <v>130</v>
      </c>
      <c r="M221" s="57" t="s">
        <v>131</v>
      </c>
      <c r="N221" s="57" t="s">
        <v>75</v>
      </c>
      <c r="O221" s="56" t="s">
        <v>132</v>
      </c>
      <c r="P221" s="56"/>
      <c r="Q221" s="56" t="s">
        <v>133</v>
      </c>
      <c r="R221" s="56" t="s">
        <v>157</v>
      </c>
      <c r="S221" s="61">
        <v>5.0000000000000001E-3</v>
      </c>
      <c r="T221" s="57"/>
      <c r="U221" s="57"/>
      <c r="V221" s="57">
        <v>23</v>
      </c>
      <c r="W221" s="57">
        <v>2.5</v>
      </c>
      <c r="X221" s="57"/>
      <c r="Y221" s="57">
        <v>1479</v>
      </c>
      <c r="Z221" s="57"/>
      <c r="AA221" s="57">
        <v>105</v>
      </c>
      <c r="AB221" s="57">
        <v>0.5</v>
      </c>
      <c r="AC221" s="57"/>
      <c r="AD221" s="57">
        <v>78</v>
      </c>
      <c r="AE221" s="57">
        <v>44880</v>
      </c>
      <c r="AF221" s="57">
        <v>346</v>
      </c>
      <c r="AG221" s="57">
        <v>5</v>
      </c>
      <c r="AH221" s="57">
        <v>23</v>
      </c>
      <c r="AI221" s="57">
        <v>21</v>
      </c>
      <c r="AJ221" s="57"/>
      <c r="AK221" s="57"/>
      <c r="AL221" s="57"/>
      <c r="AM221" s="57"/>
      <c r="AN221" s="57"/>
      <c r="AO221" s="29">
        <v>1.129999999999999</v>
      </c>
      <c r="AP221" s="14">
        <v>5.0000000000000001E-3</v>
      </c>
      <c r="AQ221" s="15">
        <v>0.5</v>
      </c>
      <c r="AR221" s="16">
        <v>0.1479</v>
      </c>
      <c r="AS221" s="16">
        <v>2.5000000000000001E-4</v>
      </c>
      <c r="AT221" s="16">
        <v>2.3E-3</v>
      </c>
      <c r="AU221" s="17">
        <v>0.15638998397888942</v>
      </c>
      <c r="AV221" s="16">
        <v>0.16606331567160965</v>
      </c>
      <c r="AW221" s="18">
        <v>5.0706584372303993</v>
      </c>
      <c r="AX221" s="19">
        <v>0.16794836999999999</v>
      </c>
      <c r="BF221" s="19"/>
      <c r="BG221" s="14"/>
      <c r="BI221" s="55" t="s">
        <v>73</v>
      </c>
      <c r="BJ221" s="31" t="s">
        <v>62</v>
      </c>
    </row>
    <row r="222" spans="1:62" s="20" customFormat="1" ht="12" customHeight="1" x14ac:dyDescent="0.2">
      <c r="A222" s="68" t="s">
        <v>158</v>
      </c>
      <c r="B222" s="69" t="s">
        <v>127</v>
      </c>
      <c r="C222" s="94">
        <v>18.37</v>
      </c>
      <c r="D222" s="94">
        <v>19.5</v>
      </c>
      <c r="E222" s="95">
        <v>1.129999999999999</v>
      </c>
      <c r="F222" s="68" t="s">
        <v>77</v>
      </c>
      <c r="G222" s="69" t="s">
        <v>78</v>
      </c>
      <c r="H222" s="69" t="s">
        <v>79</v>
      </c>
      <c r="I222" s="69" t="s">
        <v>69</v>
      </c>
      <c r="J222" s="72">
        <v>43079</v>
      </c>
      <c r="K222" s="69"/>
      <c r="L222" s="69" t="s">
        <v>130</v>
      </c>
      <c r="M222" s="69" t="s">
        <v>131</v>
      </c>
      <c r="N222" s="69"/>
      <c r="O222" s="68" t="s">
        <v>132</v>
      </c>
      <c r="P222" s="68"/>
      <c r="Q222" s="68" t="s">
        <v>133</v>
      </c>
      <c r="R222" s="68" t="s">
        <v>158</v>
      </c>
      <c r="S222" s="73">
        <v>4.99</v>
      </c>
      <c r="T222" s="69"/>
      <c r="U222" s="69"/>
      <c r="V222" s="69">
        <v>643</v>
      </c>
      <c r="W222" s="69">
        <v>734</v>
      </c>
      <c r="X222" s="69"/>
      <c r="Y222" s="69">
        <v>642</v>
      </c>
      <c r="Z222" s="69"/>
      <c r="AA222" s="69">
        <v>684</v>
      </c>
      <c r="AB222" s="69">
        <v>0.5</v>
      </c>
      <c r="AC222" s="69"/>
      <c r="AD222" s="69">
        <v>7905</v>
      </c>
      <c r="AE222" s="69">
        <v>42425</v>
      </c>
      <c r="AF222" s="69">
        <v>869</v>
      </c>
      <c r="AG222" s="69">
        <v>21</v>
      </c>
      <c r="AH222" s="69">
        <v>29</v>
      </c>
      <c r="AI222" s="69">
        <v>53</v>
      </c>
      <c r="AJ222" s="69"/>
      <c r="AK222" s="69"/>
      <c r="AL222" s="69"/>
      <c r="AM222" s="69"/>
      <c r="AN222" s="69"/>
      <c r="AO222" s="29">
        <v>1.129999999999999</v>
      </c>
      <c r="AP222" s="14">
        <v>4.99</v>
      </c>
      <c r="AQ222" s="15">
        <v>0.5</v>
      </c>
      <c r="AR222" s="16">
        <v>6.4199999999999993E-2</v>
      </c>
      <c r="AS222" s="16">
        <v>7.3400000000000007E-2</v>
      </c>
      <c r="AT222" s="16">
        <v>6.4299999999999996E-2</v>
      </c>
      <c r="AU222" s="17">
        <v>5.2270619815767132</v>
      </c>
      <c r="AV222" s="16">
        <v>5.5503761928821147</v>
      </c>
      <c r="AW222" s="18">
        <v>213.75189214233185</v>
      </c>
      <c r="AX222" s="19">
        <v>5.1916115899999999</v>
      </c>
      <c r="BF222" s="19"/>
      <c r="BG222" s="14"/>
      <c r="BI222" s="55" t="s">
        <v>73</v>
      </c>
      <c r="BJ222" s="31" t="s">
        <v>62</v>
      </c>
    </row>
    <row r="223" spans="1:62" s="20" customFormat="1" ht="12" customHeight="1" x14ac:dyDescent="0.25">
      <c r="A223" s="23" t="s">
        <v>159</v>
      </c>
      <c r="B223" s="20" t="s">
        <v>127</v>
      </c>
      <c r="C223" s="86">
        <v>19.5</v>
      </c>
      <c r="D223" s="86">
        <v>20.6</v>
      </c>
      <c r="E223" s="25">
        <v>1.1000000000000014</v>
      </c>
      <c r="F223" s="23" t="s">
        <v>54</v>
      </c>
      <c r="H223" s="20" t="s">
        <v>128</v>
      </c>
      <c r="I223" s="87" t="s">
        <v>129</v>
      </c>
      <c r="J223" s="26">
        <v>43079</v>
      </c>
      <c r="L223" s="20" t="s">
        <v>130</v>
      </c>
      <c r="M223" s="20" t="s">
        <v>131</v>
      </c>
      <c r="O223" s="23" t="s">
        <v>132</v>
      </c>
      <c r="P223" s="23"/>
      <c r="Q223" s="23" t="s">
        <v>133</v>
      </c>
      <c r="R223" s="23" t="s">
        <v>159</v>
      </c>
      <c r="S223" s="19">
        <v>0.05</v>
      </c>
      <c r="V223" s="20">
        <v>19</v>
      </c>
      <c r="W223" s="20">
        <v>2.5</v>
      </c>
      <c r="Y223" s="20">
        <v>2046</v>
      </c>
      <c r="AA223" s="20">
        <v>115</v>
      </c>
      <c r="AB223" s="20">
        <v>0.5</v>
      </c>
      <c r="AD223" s="20">
        <v>69</v>
      </c>
      <c r="AE223" s="20">
        <v>45535</v>
      </c>
      <c r="AF223" s="20">
        <v>328</v>
      </c>
      <c r="AG223" s="20">
        <v>4</v>
      </c>
      <c r="AH223" s="20">
        <v>22</v>
      </c>
      <c r="AI223" s="20">
        <v>20</v>
      </c>
      <c r="AO223" s="29">
        <v>1.1000000000000014</v>
      </c>
      <c r="AP223" s="14">
        <v>0.05</v>
      </c>
      <c r="AQ223" s="15">
        <v>0.5</v>
      </c>
      <c r="AR223" s="16">
        <v>0.2046</v>
      </c>
      <c r="AS223" s="16">
        <v>2.5000000000000001E-4</v>
      </c>
      <c r="AT223" s="16">
        <v>1.9E-3</v>
      </c>
      <c r="AU223" s="17">
        <v>0.2539566589111325</v>
      </c>
      <c r="AV223" s="16">
        <v>0.26966487074619488</v>
      </c>
      <c r="AW223" s="18">
        <v>8.596341439583373</v>
      </c>
      <c r="AX223" s="19">
        <v>0.26848471000000002</v>
      </c>
      <c r="BF223" s="19"/>
      <c r="BG223" s="14"/>
      <c r="BI223" s="55" t="s">
        <v>73</v>
      </c>
      <c r="BJ223" s="31" t="s">
        <v>62</v>
      </c>
    </row>
    <row r="224" spans="1:62" s="20" customFormat="1" ht="12" customHeight="1" x14ac:dyDescent="0.25">
      <c r="A224" s="23" t="s">
        <v>160</v>
      </c>
      <c r="B224" s="20" t="s">
        <v>127</v>
      </c>
      <c r="C224" s="86">
        <v>20.6</v>
      </c>
      <c r="D224" s="86">
        <v>21.6</v>
      </c>
      <c r="E224" s="25">
        <v>1</v>
      </c>
      <c r="F224" s="23" t="s">
        <v>54</v>
      </c>
      <c r="H224" s="20" t="s">
        <v>128</v>
      </c>
      <c r="I224" s="87" t="s">
        <v>129</v>
      </c>
      <c r="J224" s="26">
        <v>43079</v>
      </c>
      <c r="L224" s="20" t="s">
        <v>130</v>
      </c>
      <c r="M224" s="20" t="s">
        <v>131</v>
      </c>
      <c r="O224" s="23" t="s">
        <v>132</v>
      </c>
      <c r="P224" s="23"/>
      <c r="Q224" s="23" t="s">
        <v>133</v>
      </c>
      <c r="R224" s="23" t="s">
        <v>160</v>
      </c>
      <c r="S224" s="19">
        <v>0.03</v>
      </c>
      <c r="V224" s="20">
        <v>30</v>
      </c>
      <c r="W224" s="20">
        <v>7</v>
      </c>
      <c r="Y224" s="20">
        <v>3568</v>
      </c>
      <c r="AA224" s="20">
        <v>194</v>
      </c>
      <c r="AB224" s="20">
        <v>9</v>
      </c>
      <c r="AD224" s="20">
        <v>64</v>
      </c>
      <c r="AE224" s="20">
        <v>40095</v>
      </c>
      <c r="AF224" s="20">
        <v>243</v>
      </c>
      <c r="AG224" s="20">
        <v>7</v>
      </c>
      <c r="AH224" s="20">
        <v>14</v>
      </c>
      <c r="AI224" s="20">
        <v>19</v>
      </c>
      <c r="AO224" s="29">
        <v>1</v>
      </c>
      <c r="AP224" s="14">
        <v>0.03</v>
      </c>
      <c r="AQ224" s="15">
        <v>9</v>
      </c>
      <c r="AR224" s="16">
        <v>0.35680000000000001</v>
      </c>
      <c r="AS224" s="16">
        <v>6.9999999999999999E-4</v>
      </c>
      <c r="AT224" s="16">
        <v>3.0000000000000001E-3</v>
      </c>
      <c r="AU224" s="17">
        <v>0.50232503724911293</v>
      </c>
      <c r="AV224" s="16">
        <v>0.53339580392637431</v>
      </c>
      <c r="AW224" s="18">
        <v>16.934474533676571</v>
      </c>
      <c r="AX224" s="19">
        <v>0.58092146</v>
      </c>
      <c r="BF224" s="19"/>
      <c r="BG224" s="14"/>
      <c r="BI224" s="55" t="s">
        <v>73</v>
      </c>
      <c r="BJ224" s="31" t="s">
        <v>62</v>
      </c>
    </row>
    <row r="225" spans="1:62" s="20" customFormat="1" ht="12" customHeight="1" x14ac:dyDescent="0.25">
      <c r="A225" s="23" t="s">
        <v>161</v>
      </c>
      <c r="B225" s="20" t="s">
        <v>127</v>
      </c>
      <c r="C225" s="86">
        <v>21.6</v>
      </c>
      <c r="D225" s="86">
        <v>22.75</v>
      </c>
      <c r="E225" s="25">
        <v>1.1499999999999986</v>
      </c>
      <c r="F225" s="23" t="s">
        <v>54</v>
      </c>
      <c r="H225" s="20" t="s">
        <v>128</v>
      </c>
      <c r="I225" s="87" t="s">
        <v>129</v>
      </c>
      <c r="J225" s="26">
        <v>43079</v>
      </c>
      <c r="L225" s="20" t="s">
        <v>130</v>
      </c>
      <c r="M225" s="20" t="s">
        <v>131</v>
      </c>
      <c r="O225" s="23" t="s">
        <v>132</v>
      </c>
      <c r="P225" s="23"/>
      <c r="Q225" s="23" t="s">
        <v>133</v>
      </c>
      <c r="R225" s="23" t="s">
        <v>161</v>
      </c>
      <c r="S225" s="19">
        <v>5.0000000000000001E-3</v>
      </c>
      <c r="V225" s="20">
        <v>19</v>
      </c>
      <c r="W225" s="20">
        <v>6</v>
      </c>
      <c r="Y225" s="20">
        <v>960</v>
      </c>
      <c r="AA225" s="20">
        <v>13</v>
      </c>
      <c r="AB225" s="20">
        <v>0.5</v>
      </c>
      <c r="AD225" s="20">
        <v>224</v>
      </c>
      <c r="AE225" s="20">
        <v>31925</v>
      </c>
      <c r="AF225" s="20">
        <v>263</v>
      </c>
      <c r="AG225" s="20">
        <v>2</v>
      </c>
      <c r="AH225" s="20">
        <v>12</v>
      </c>
      <c r="AI225" s="20">
        <v>13</v>
      </c>
      <c r="AO225" s="29">
        <v>1.1499999999999986</v>
      </c>
      <c r="AP225" s="14">
        <v>5.0000000000000001E-3</v>
      </c>
      <c r="AQ225" s="15">
        <v>0.5</v>
      </c>
      <c r="AR225" s="16">
        <v>9.6000000000000002E-2</v>
      </c>
      <c r="AS225" s="16">
        <v>5.9999999999999995E-4</v>
      </c>
      <c r="AT225" s="16">
        <v>1.9E-3</v>
      </c>
      <c r="AU225" s="17">
        <v>0.10685384507378802</v>
      </c>
      <c r="AV225" s="16">
        <v>0.11346317298433259</v>
      </c>
      <c r="AW225" s="18">
        <v>3.4952084372303998</v>
      </c>
      <c r="AX225" s="19">
        <v>0.11547609</v>
      </c>
      <c r="BF225" s="19"/>
      <c r="BG225" s="14"/>
      <c r="BI225" s="55" t="s">
        <v>73</v>
      </c>
      <c r="BJ225" s="31" t="s">
        <v>62</v>
      </c>
    </row>
    <row r="226" spans="1:62" s="20" customFormat="1" ht="12" customHeight="1" x14ac:dyDescent="0.25">
      <c r="A226" s="23" t="s">
        <v>162</v>
      </c>
      <c r="B226" s="20" t="s">
        <v>127</v>
      </c>
      <c r="C226" s="86">
        <v>22.75</v>
      </c>
      <c r="D226" s="86">
        <v>24.03</v>
      </c>
      <c r="E226" s="25">
        <v>1.2800000000000011</v>
      </c>
      <c r="F226" s="23" t="s">
        <v>54</v>
      </c>
      <c r="H226" s="20" t="s">
        <v>128</v>
      </c>
      <c r="I226" s="87" t="s">
        <v>129</v>
      </c>
      <c r="J226" s="26">
        <v>43079</v>
      </c>
      <c r="L226" s="20" t="s">
        <v>130</v>
      </c>
      <c r="M226" s="20" t="s">
        <v>131</v>
      </c>
      <c r="O226" s="23" t="s">
        <v>132</v>
      </c>
      <c r="P226" s="23"/>
      <c r="Q226" s="23" t="s">
        <v>133</v>
      </c>
      <c r="R226" s="23" t="s">
        <v>162</v>
      </c>
      <c r="S226" s="19">
        <v>0.03</v>
      </c>
      <c r="V226" s="20">
        <v>27</v>
      </c>
      <c r="W226" s="20">
        <v>2.5</v>
      </c>
      <c r="Y226" s="20">
        <v>774</v>
      </c>
      <c r="AA226" s="20">
        <v>5</v>
      </c>
      <c r="AB226" s="20">
        <v>0.5</v>
      </c>
      <c r="AD226" s="20">
        <v>125</v>
      </c>
      <c r="AE226" s="20">
        <v>45325</v>
      </c>
      <c r="AF226" s="20">
        <v>458</v>
      </c>
      <c r="AG226" s="20">
        <v>1</v>
      </c>
      <c r="AH226" s="20">
        <v>22</v>
      </c>
      <c r="AI226" s="20">
        <v>15</v>
      </c>
      <c r="AO226" s="29">
        <v>1.2800000000000011</v>
      </c>
      <c r="AP226" s="14">
        <v>0.03</v>
      </c>
      <c r="AQ226" s="15">
        <v>0.5</v>
      </c>
      <c r="AR226" s="16">
        <v>7.7399999999999997E-2</v>
      </c>
      <c r="AS226" s="16">
        <v>2.5000000000000001E-4</v>
      </c>
      <c r="AT226" s="16">
        <v>2.7000000000000001E-3</v>
      </c>
      <c r="AU226" s="17">
        <v>0.11582717097617397</v>
      </c>
      <c r="AV226" s="16">
        <v>0.1229915341622025</v>
      </c>
      <c r="AW226" s="18">
        <v>4.0116823274264952</v>
      </c>
      <c r="AX226" s="19">
        <v>0.12301703000000001</v>
      </c>
      <c r="BF226" s="19"/>
      <c r="BG226" s="14"/>
      <c r="BI226" s="55" t="s">
        <v>73</v>
      </c>
      <c r="BJ226" s="31" t="s">
        <v>62</v>
      </c>
    </row>
    <row r="227" spans="1:62" s="20" customFormat="1" ht="12" customHeight="1" x14ac:dyDescent="0.25">
      <c r="A227" s="23" t="s">
        <v>163</v>
      </c>
      <c r="B227" s="20" t="s">
        <v>127</v>
      </c>
      <c r="C227" s="86">
        <v>24.03</v>
      </c>
      <c r="D227" s="86">
        <v>25.37</v>
      </c>
      <c r="E227" s="25">
        <v>1.3399999999999999</v>
      </c>
      <c r="F227" s="23" t="s">
        <v>54</v>
      </c>
      <c r="H227" s="20" t="s">
        <v>128</v>
      </c>
      <c r="I227" s="87" t="s">
        <v>129</v>
      </c>
      <c r="J227" s="26">
        <v>43079</v>
      </c>
      <c r="L227" s="20" t="s">
        <v>130</v>
      </c>
      <c r="M227" s="20" t="s">
        <v>131</v>
      </c>
      <c r="O227" s="23" t="s">
        <v>132</v>
      </c>
      <c r="P227" s="23"/>
      <c r="Q227" s="23" t="s">
        <v>133</v>
      </c>
      <c r="R227" s="23" t="s">
        <v>163</v>
      </c>
      <c r="S227" s="19">
        <v>5.0000000000000001E-3</v>
      </c>
      <c r="V227" s="20">
        <v>22</v>
      </c>
      <c r="W227" s="20">
        <v>2.5</v>
      </c>
      <c r="Y227" s="20">
        <v>662</v>
      </c>
      <c r="AA227" s="20">
        <v>10</v>
      </c>
      <c r="AB227" s="20">
        <v>0.5</v>
      </c>
      <c r="AD227" s="20">
        <v>102</v>
      </c>
      <c r="AE227" s="20">
        <v>39395</v>
      </c>
      <c r="AF227" s="20">
        <v>393</v>
      </c>
      <c r="AG227" s="20">
        <v>3</v>
      </c>
      <c r="AH227" s="20">
        <v>16</v>
      </c>
      <c r="AI227" s="20">
        <v>13</v>
      </c>
      <c r="AO227" s="29">
        <v>1.3399999999999999</v>
      </c>
      <c r="AP227" s="14">
        <v>5.0000000000000001E-3</v>
      </c>
      <c r="AQ227" s="15">
        <v>0.5</v>
      </c>
      <c r="AR227" s="16">
        <v>6.6199999999999995E-2</v>
      </c>
      <c r="AS227" s="16">
        <v>2.5000000000000001E-4</v>
      </c>
      <c r="AT227" s="16">
        <v>2.2000000000000001E-3</v>
      </c>
      <c r="AU227" s="17">
        <v>7.9241454341911294E-2</v>
      </c>
      <c r="AV227" s="16">
        <v>8.4142847974423743E-2</v>
      </c>
      <c r="AW227" s="18">
        <v>2.6128584372304</v>
      </c>
      <c r="AX227" s="19">
        <v>8.6053080000000004E-2</v>
      </c>
      <c r="BF227" s="19"/>
      <c r="BG227" s="14"/>
      <c r="BI227" s="55" t="s">
        <v>73</v>
      </c>
      <c r="BJ227" s="31" t="s">
        <v>62</v>
      </c>
    </row>
    <row r="228" spans="1:62" s="20" customFormat="1" ht="12" customHeight="1" x14ac:dyDescent="0.25">
      <c r="A228" s="23" t="s">
        <v>164</v>
      </c>
      <c r="B228" s="20" t="s">
        <v>127</v>
      </c>
      <c r="C228" s="86">
        <v>25.37</v>
      </c>
      <c r="D228" s="86">
        <v>26.5</v>
      </c>
      <c r="E228" s="25">
        <v>1.129999999999999</v>
      </c>
      <c r="F228" s="23" t="s">
        <v>54</v>
      </c>
      <c r="H228" s="20" t="s">
        <v>128</v>
      </c>
      <c r="I228" s="87" t="s">
        <v>129</v>
      </c>
      <c r="J228" s="26">
        <v>43079</v>
      </c>
      <c r="L228" s="20" t="s">
        <v>130</v>
      </c>
      <c r="M228" s="20" t="s">
        <v>131</v>
      </c>
      <c r="O228" s="23" t="s">
        <v>132</v>
      </c>
      <c r="P228" s="23"/>
      <c r="Q228" s="23" t="s">
        <v>133</v>
      </c>
      <c r="R228" s="23" t="s">
        <v>164</v>
      </c>
      <c r="S228" s="19">
        <v>5.0000000000000001E-3</v>
      </c>
      <c r="V228" s="20">
        <v>15</v>
      </c>
      <c r="W228" s="20">
        <v>41</v>
      </c>
      <c r="Y228" s="20">
        <v>2410</v>
      </c>
      <c r="AA228" s="20">
        <v>5</v>
      </c>
      <c r="AB228" s="20">
        <v>0.5</v>
      </c>
      <c r="AD228" s="20">
        <v>68</v>
      </c>
      <c r="AE228" s="20">
        <v>33775</v>
      </c>
      <c r="AF228" s="20">
        <v>622</v>
      </c>
      <c r="AG228" s="20">
        <v>1</v>
      </c>
      <c r="AH228" s="20">
        <v>16</v>
      </c>
      <c r="AI228" s="20">
        <v>13</v>
      </c>
      <c r="AO228" s="29">
        <v>1.129999999999999</v>
      </c>
      <c r="AP228" s="14">
        <v>5.0000000000000001E-3</v>
      </c>
      <c r="AQ228" s="15">
        <v>0.5</v>
      </c>
      <c r="AR228" s="16">
        <v>0.24099999999999999</v>
      </c>
      <c r="AS228" s="16">
        <v>4.1000000000000003E-3</v>
      </c>
      <c r="AT228" s="16">
        <v>1.5E-3</v>
      </c>
      <c r="AU228" s="17">
        <v>0.24428839149894008</v>
      </c>
      <c r="AV228" s="16">
        <v>0.25939858321025411</v>
      </c>
      <c r="AW228" s="18">
        <v>7.9055084372304005</v>
      </c>
      <c r="AX228" s="19">
        <v>0.26178372999999999</v>
      </c>
      <c r="BF228" s="19"/>
      <c r="BG228" s="14"/>
      <c r="BI228" s="55" t="s">
        <v>73</v>
      </c>
      <c r="BJ228" s="31" t="s">
        <v>62</v>
      </c>
    </row>
    <row r="229" spans="1:62" s="20" customFormat="1" ht="12" customHeight="1" x14ac:dyDescent="0.25">
      <c r="A229" s="23" t="s">
        <v>165</v>
      </c>
      <c r="B229" s="20" t="s">
        <v>127</v>
      </c>
      <c r="C229" s="86">
        <v>26.5</v>
      </c>
      <c r="D229" s="86">
        <v>27.24</v>
      </c>
      <c r="E229" s="25">
        <v>0.73999999999999844</v>
      </c>
      <c r="F229" s="23" t="s">
        <v>54</v>
      </c>
      <c r="H229" s="20" t="s">
        <v>128</v>
      </c>
      <c r="I229" s="87" t="s">
        <v>129</v>
      </c>
      <c r="J229" s="26">
        <v>43079</v>
      </c>
      <c r="L229" s="20" t="s">
        <v>130</v>
      </c>
      <c r="M229" s="20" t="s">
        <v>131</v>
      </c>
      <c r="O229" s="23" t="s">
        <v>132</v>
      </c>
      <c r="P229" s="23"/>
      <c r="Q229" s="23" t="s">
        <v>133</v>
      </c>
      <c r="R229" s="23" t="s">
        <v>165</v>
      </c>
      <c r="S229" s="19">
        <v>5.0000000000000001E-3</v>
      </c>
      <c r="V229" s="20">
        <v>39</v>
      </c>
      <c r="W229" s="20">
        <v>36</v>
      </c>
      <c r="Y229" s="20">
        <v>1796</v>
      </c>
      <c r="AA229" s="20">
        <v>5</v>
      </c>
      <c r="AB229" s="20">
        <v>0.5</v>
      </c>
      <c r="AD229" s="20">
        <v>920</v>
      </c>
      <c r="AE229" s="20">
        <v>34210</v>
      </c>
      <c r="AF229" s="20">
        <v>461</v>
      </c>
      <c r="AG229" s="20">
        <v>16</v>
      </c>
      <c r="AH229" s="20">
        <v>13</v>
      </c>
      <c r="AI229" s="20">
        <v>13</v>
      </c>
      <c r="AO229" s="29">
        <v>0.73999999999999844</v>
      </c>
      <c r="AP229" s="14">
        <v>5.0000000000000001E-3</v>
      </c>
      <c r="AQ229" s="15">
        <v>0.5</v>
      </c>
      <c r="AR229" s="16">
        <v>0.17960000000000001</v>
      </c>
      <c r="AS229" s="16">
        <v>3.5999999999999999E-3</v>
      </c>
      <c r="AT229" s="16">
        <v>3.8999999999999998E-3</v>
      </c>
      <c r="AU229" s="17">
        <v>0.1912035119195023</v>
      </c>
      <c r="AV229" s="16">
        <v>0.2030301963691919</v>
      </c>
      <c r="AW229" s="18">
        <v>6.2142084372304005</v>
      </c>
      <c r="AX229" s="19">
        <v>0.20477229</v>
      </c>
      <c r="BF229" s="19"/>
      <c r="BG229" s="14"/>
      <c r="BI229" s="55" t="s">
        <v>73</v>
      </c>
      <c r="BJ229" s="31" t="s">
        <v>62</v>
      </c>
    </row>
    <row r="230" spans="1:62" s="20" customFormat="1" ht="12" customHeight="1" x14ac:dyDescent="0.25">
      <c r="A230" s="23" t="s">
        <v>166</v>
      </c>
      <c r="B230" s="20" t="s">
        <v>127</v>
      </c>
      <c r="C230" s="86">
        <v>27.24</v>
      </c>
      <c r="D230" s="86">
        <v>28.3</v>
      </c>
      <c r="E230" s="25">
        <v>1.0600000000000023</v>
      </c>
      <c r="F230" s="23" t="s">
        <v>54</v>
      </c>
      <c r="H230" s="20" t="s">
        <v>128</v>
      </c>
      <c r="I230" s="87" t="s">
        <v>129</v>
      </c>
      <c r="J230" s="26">
        <v>43079</v>
      </c>
      <c r="L230" s="20" t="s">
        <v>130</v>
      </c>
      <c r="M230" s="20" t="s">
        <v>131</v>
      </c>
      <c r="O230" s="23" t="s">
        <v>132</v>
      </c>
      <c r="P230" s="23"/>
      <c r="Q230" s="23" t="s">
        <v>133</v>
      </c>
      <c r="R230" s="23" t="s">
        <v>166</v>
      </c>
      <c r="S230" s="19">
        <v>5.0000000000000001E-3</v>
      </c>
      <c r="V230" s="20">
        <v>15</v>
      </c>
      <c r="W230" s="20">
        <v>2.5</v>
      </c>
      <c r="Y230" s="20">
        <v>1049</v>
      </c>
      <c r="AA230" s="20">
        <v>20</v>
      </c>
      <c r="AB230" s="20">
        <v>0.5</v>
      </c>
      <c r="AD230" s="20">
        <v>94</v>
      </c>
      <c r="AE230" s="20">
        <v>44390</v>
      </c>
      <c r="AF230" s="20">
        <v>471</v>
      </c>
      <c r="AG230" s="20">
        <v>1</v>
      </c>
      <c r="AH230" s="20">
        <v>21</v>
      </c>
      <c r="AI230" s="20">
        <v>14</v>
      </c>
      <c r="AO230" s="29">
        <v>1.0600000000000023</v>
      </c>
      <c r="AP230" s="14">
        <v>5.0000000000000001E-3</v>
      </c>
      <c r="AQ230" s="15">
        <v>0.5</v>
      </c>
      <c r="AR230" s="16">
        <v>0.10489999999999999</v>
      </c>
      <c r="AS230" s="16">
        <v>2.5000000000000001E-4</v>
      </c>
      <c r="AT230" s="16">
        <v>1.5E-3</v>
      </c>
      <c r="AU230" s="17">
        <v>0.11423376904468892</v>
      </c>
      <c r="AV230" s="16">
        <v>0.12129957409412249</v>
      </c>
      <c r="AW230" s="18">
        <v>3.7262584372304</v>
      </c>
      <c r="AX230" s="19">
        <v>0.12338605</v>
      </c>
      <c r="BF230" s="19"/>
      <c r="BG230" s="14"/>
      <c r="BI230" s="55" t="s">
        <v>73</v>
      </c>
      <c r="BJ230" s="31" t="s">
        <v>62</v>
      </c>
    </row>
    <row r="231" spans="1:62" s="20" customFormat="1" ht="12" customHeight="1" x14ac:dyDescent="0.25">
      <c r="A231" s="44" t="s">
        <v>167</v>
      </c>
      <c r="B231" s="45" t="s">
        <v>127</v>
      </c>
      <c r="C231" s="96">
        <v>27.24</v>
      </c>
      <c r="D231" s="96">
        <v>28.3</v>
      </c>
      <c r="E231" s="47">
        <v>1.0600000000000023</v>
      </c>
      <c r="F231" s="44" t="s">
        <v>66</v>
      </c>
      <c r="G231" s="45" t="s">
        <v>168</v>
      </c>
      <c r="H231" s="45" t="s">
        <v>169</v>
      </c>
      <c r="I231" s="97" t="s">
        <v>129</v>
      </c>
      <c r="J231" s="48">
        <v>43079</v>
      </c>
      <c r="K231" s="45"/>
      <c r="L231" s="45" t="s">
        <v>130</v>
      </c>
      <c r="M231" s="45" t="s">
        <v>131</v>
      </c>
      <c r="N231" s="45"/>
      <c r="O231" s="44" t="s">
        <v>132</v>
      </c>
      <c r="P231" s="44"/>
      <c r="Q231" s="44" t="s">
        <v>133</v>
      </c>
      <c r="R231" s="44" t="s">
        <v>167</v>
      </c>
      <c r="S231" s="51">
        <v>5.0000000000000001E-3</v>
      </c>
      <c r="T231" s="45"/>
      <c r="U231" s="45"/>
      <c r="V231" s="45">
        <v>121</v>
      </c>
      <c r="W231" s="45">
        <v>11</v>
      </c>
      <c r="X231" s="45"/>
      <c r="Y231" s="45">
        <v>76</v>
      </c>
      <c r="Z231" s="45"/>
      <c r="AA231" s="45">
        <v>5</v>
      </c>
      <c r="AB231" s="45">
        <v>0.5</v>
      </c>
      <c r="AC231" s="45"/>
      <c r="AD231" s="45">
        <v>1461</v>
      </c>
      <c r="AE231" s="45">
        <v>73000</v>
      </c>
      <c r="AF231" s="45">
        <v>1444</v>
      </c>
      <c r="AG231" s="45">
        <v>0.5</v>
      </c>
      <c r="AH231" s="45">
        <v>36</v>
      </c>
      <c r="AI231" s="45">
        <v>8</v>
      </c>
      <c r="AJ231" s="45"/>
      <c r="AK231" s="45"/>
      <c r="AL231" s="45"/>
      <c r="AM231" s="45"/>
      <c r="AN231" s="45"/>
      <c r="AO231" s="29">
        <v>1.0600000000000023</v>
      </c>
      <c r="AP231" s="14">
        <v>5.0000000000000001E-3</v>
      </c>
      <c r="AQ231" s="15">
        <v>0.5</v>
      </c>
      <c r="AR231" s="16">
        <v>7.6E-3</v>
      </c>
      <c r="AS231" s="16">
        <v>1.1000000000000001E-3</v>
      </c>
      <c r="AT231" s="16">
        <v>1.21E-2</v>
      </c>
      <c r="AU231" s="17">
        <v>4.5025487317306455E-2</v>
      </c>
      <c r="AV231" s="16">
        <v>4.7810489670816934E-2</v>
      </c>
      <c r="AW231" s="18">
        <v>1.5493084372303998</v>
      </c>
      <c r="AX231" s="19">
        <v>4.7294070000000007E-2</v>
      </c>
      <c r="BF231" s="19"/>
      <c r="BG231" s="14"/>
      <c r="BI231" s="55" t="s">
        <v>73</v>
      </c>
      <c r="BJ231" s="31" t="s">
        <v>62</v>
      </c>
    </row>
    <row r="232" spans="1:62" s="20" customFormat="1" ht="12" customHeight="1" x14ac:dyDescent="0.25">
      <c r="A232" s="23" t="s">
        <v>170</v>
      </c>
      <c r="B232" s="20" t="s">
        <v>127</v>
      </c>
      <c r="C232" s="86">
        <v>28.3</v>
      </c>
      <c r="D232" s="86">
        <v>29.5</v>
      </c>
      <c r="E232" s="25">
        <v>1.1999999999999993</v>
      </c>
      <c r="F232" s="23" t="s">
        <v>54</v>
      </c>
      <c r="H232" s="20" t="s">
        <v>128</v>
      </c>
      <c r="I232" s="87" t="s">
        <v>129</v>
      </c>
      <c r="J232" s="26">
        <v>43079</v>
      </c>
      <c r="L232" s="20" t="s">
        <v>130</v>
      </c>
      <c r="M232" s="20" t="s">
        <v>131</v>
      </c>
      <c r="O232" s="23" t="s">
        <v>132</v>
      </c>
      <c r="P232" s="23"/>
      <c r="Q232" s="23" t="s">
        <v>133</v>
      </c>
      <c r="R232" s="23" t="s">
        <v>170</v>
      </c>
      <c r="S232" s="19">
        <v>0.03</v>
      </c>
      <c r="V232" s="20">
        <v>33</v>
      </c>
      <c r="W232" s="20">
        <v>2.5</v>
      </c>
      <c r="Y232" s="20">
        <v>1449</v>
      </c>
      <c r="AA232" s="20">
        <v>10</v>
      </c>
      <c r="AB232" s="20">
        <v>0.5</v>
      </c>
      <c r="AD232" s="20">
        <v>212</v>
      </c>
      <c r="AE232" s="20">
        <v>45325</v>
      </c>
      <c r="AF232" s="20">
        <v>821</v>
      </c>
      <c r="AG232" s="20">
        <v>0.5</v>
      </c>
      <c r="AH232" s="20">
        <v>21</v>
      </c>
      <c r="AI232" s="20">
        <v>13</v>
      </c>
      <c r="AO232" s="29">
        <v>1.1999999999999993</v>
      </c>
      <c r="AP232" s="14">
        <v>0.03</v>
      </c>
      <c r="AQ232" s="15">
        <v>0.5</v>
      </c>
      <c r="AR232" s="16">
        <v>0.1449</v>
      </c>
      <c r="AS232" s="16">
        <v>2.5000000000000001E-4</v>
      </c>
      <c r="AT232" s="16">
        <v>3.3E-3</v>
      </c>
      <c r="AU232" s="17">
        <v>0.18064098920466132</v>
      </c>
      <c r="AV232" s="16">
        <v>0.19181434034531789</v>
      </c>
      <c r="AW232" s="18">
        <v>6.0774823274264946</v>
      </c>
      <c r="AX232" s="19">
        <v>0.19168876999999998</v>
      </c>
      <c r="BF232" s="19"/>
      <c r="BG232" s="14"/>
      <c r="BI232" s="55" t="s">
        <v>73</v>
      </c>
      <c r="BJ232" s="31" t="s">
        <v>62</v>
      </c>
    </row>
    <row r="233" spans="1:62" s="20" customFormat="1" ht="12" customHeight="1" x14ac:dyDescent="0.25">
      <c r="A233" s="23" t="s">
        <v>171</v>
      </c>
      <c r="B233" s="20" t="s">
        <v>127</v>
      </c>
      <c r="C233" s="86">
        <v>29.5</v>
      </c>
      <c r="D233" s="86">
        <v>30.5</v>
      </c>
      <c r="E233" s="25">
        <v>1</v>
      </c>
      <c r="F233" s="23" t="s">
        <v>54</v>
      </c>
      <c r="H233" s="20" t="s">
        <v>128</v>
      </c>
      <c r="I233" s="87" t="s">
        <v>129</v>
      </c>
      <c r="J233" s="26">
        <v>43079</v>
      </c>
      <c r="L233" s="20" t="s">
        <v>130</v>
      </c>
      <c r="M233" s="20" t="s">
        <v>131</v>
      </c>
      <c r="O233" s="23" t="s">
        <v>132</v>
      </c>
      <c r="P233" s="23"/>
      <c r="Q233" s="23" t="s">
        <v>133</v>
      </c>
      <c r="R233" s="23" t="s">
        <v>171</v>
      </c>
      <c r="S233" s="19">
        <v>0.02</v>
      </c>
      <c r="V233" s="20">
        <v>23</v>
      </c>
      <c r="W233" s="20">
        <v>2.5</v>
      </c>
      <c r="Y233" s="20">
        <v>986</v>
      </c>
      <c r="AA233" s="20">
        <v>12</v>
      </c>
      <c r="AB233" s="20">
        <v>0.5</v>
      </c>
      <c r="AD233" s="20">
        <v>102</v>
      </c>
      <c r="AE233" s="20">
        <v>41835</v>
      </c>
      <c r="AF233" s="20">
        <v>567</v>
      </c>
      <c r="AG233" s="20">
        <v>1</v>
      </c>
      <c r="AH233" s="20">
        <v>18</v>
      </c>
      <c r="AI233" s="20">
        <v>11</v>
      </c>
      <c r="AO233" s="29">
        <v>1</v>
      </c>
      <c r="AP233" s="14">
        <v>0.02</v>
      </c>
      <c r="AQ233" s="15">
        <v>0.5</v>
      </c>
      <c r="AR233" s="16">
        <v>9.8599999999999993E-2</v>
      </c>
      <c r="AS233" s="16">
        <v>2.5000000000000001E-4</v>
      </c>
      <c r="AT233" s="16">
        <v>2.3E-3</v>
      </c>
      <c r="AU233" s="17">
        <v>0.1249617515966947</v>
      </c>
      <c r="AV233" s="16">
        <v>0.13269112429271923</v>
      </c>
      <c r="AW233" s="18">
        <v>4.2089527713480557</v>
      </c>
      <c r="AX233" s="19">
        <v>0.13352086999999999</v>
      </c>
      <c r="BF233" s="19"/>
      <c r="BG233" s="14"/>
      <c r="BI233" s="55" t="s">
        <v>73</v>
      </c>
      <c r="BJ233" s="31" t="s">
        <v>62</v>
      </c>
    </row>
    <row r="234" spans="1:62" s="20" customFormat="1" ht="12" customHeight="1" x14ac:dyDescent="0.25">
      <c r="A234" s="23" t="s">
        <v>172</v>
      </c>
      <c r="B234" s="20" t="s">
        <v>127</v>
      </c>
      <c r="C234" s="86">
        <v>30.5</v>
      </c>
      <c r="D234" s="86">
        <v>31.5</v>
      </c>
      <c r="E234" s="25">
        <v>1</v>
      </c>
      <c r="F234" s="23" t="s">
        <v>54</v>
      </c>
      <c r="H234" s="20" t="s">
        <v>128</v>
      </c>
      <c r="I234" s="87" t="s">
        <v>129</v>
      </c>
      <c r="J234" s="26">
        <v>43079</v>
      </c>
      <c r="L234" s="20" t="s">
        <v>130</v>
      </c>
      <c r="M234" s="20" t="s">
        <v>131</v>
      </c>
      <c r="O234" s="23" t="s">
        <v>132</v>
      </c>
      <c r="P234" s="23"/>
      <c r="Q234" s="23" t="s">
        <v>133</v>
      </c>
      <c r="R234" s="23" t="s">
        <v>172</v>
      </c>
      <c r="S234" s="19">
        <v>0.02</v>
      </c>
      <c r="V234" s="20">
        <v>18</v>
      </c>
      <c r="W234" s="20">
        <v>2.5</v>
      </c>
      <c r="Y234" s="20">
        <v>1260</v>
      </c>
      <c r="AA234" s="20">
        <v>11</v>
      </c>
      <c r="AB234" s="20">
        <v>0.5</v>
      </c>
      <c r="AD234" s="20">
        <v>212</v>
      </c>
      <c r="AE234" s="20">
        <v>41305</v>
      </c>
      <c r="AF234" s="20">
        <v>577</v>
      </c>
      <c r="AG234" s="20">
        <v>1</v>
      </c>
      <c r="AH234" s="20">
        <v>17</v>
      </c>
      <c r="AI234" s="20">
        <v>13</v>
      </c>
      <c r="AO234" s="29">
        <v>1</v>
      </c>
      <c r="AP234" s="14">
        <v>0.02</v>
      </c>
      <c r="AQ234" s="15">
        <v>0.5</v>
      </c>
      <c r="AR234" s="16">
        <v>0.126</v>
      </c>
      <c r="AS234" s="16">
        <v>2.5000000000000001E-4</v>
      </c>
      <c r="AT234" s="16">
        <v>1.8E-3</v>
      </c>
      <c r="AU234" s="17">
        <v>0.14972755159433293</v>
      </c>
      <c r="AV234" s="16">
        <v>0.15898878580678974</v>
      </c>
      <c r="AW234" s="18">
        <v>4.9969527713480568</v>
      </c>
      <c r="AX234" s="19">
        <v>0.15994442</v>
      </c>
      <c r="BF234" s="19"/>
      <c r="BG234" s="14"/>
      <c r="BI234" s="55" t="s">
        <v>73</v>
      </c>
      <c r="BJ234" s="31" t="s">
        <v>62</v>
      </c>
    </row>
    <row r="235" spans="1:62" s="20" customFormat="1" ht="12" customHeight="1" x14ac:dyDescent="0.25">
      <c r="A235" s="23" t="s">
        <v>173</v>
      </c>
      <c r="B235" s="20" t="s">
        <v>127</v>
      </c>
      <c r="C235" s="86">
        <v>31.5</v>
      </c>
      <c r="D235" s="86">
        <v>32.6</v>
      </c>
      <c r="E235" s="25">
        <v>1.1000000000000014</v>
      </c>
      <c r="F235" s="23" t="s">
        <v>54</v>
      </c>
      <c r="H235" s="20" t="s">
        <v>128</v>
      </c>
      <c r="I235" s="87" t="s">
        <v>129</v>
      </c>
      <c r="J235" s="26">
        <v>43079</v>
      </c>
      <c r="L235" s="20" t="s">
        <v>130</v>
      </c>
      <c r="M235" s="20" t="s">
        <v>131</v>
      </c>
      <c r="O235" s="23" t="s">
        <v>132</v>
      </c>
      <c r="P235" s="23"/>
      <c r="Q235" s="23" t="s">
        <v>133</v>
      </c>
      <c r="R235" s="23" t="s">
        <v>173</v>
      </c>
      <c r="S235" s="19">
        <v>5.0000000000000001E-3</v>
      </c>
      <c r="V235" s="20">
        <v>24</v>
      </c>
      <c r="W235" s="20">
        <v>2.5</v>
      </c>
      <c r="Y235" s="20">
        <v>811</v>
      </c>
      <c r="AA235" s="20">
        <v>12</v>
      </c>
      <c r="AB235" s="20">
        <v>0.5</v>
      </c>
      <c r="AD235" s="20">
        <v>408</v>
      </c>
      <c r="AE235" s="20">
        <v>43975</v>
      </c>
      <c r="AF235" s="20">
        <v>482</v>
      </c>
      <c r="AG235" s="20">
        <v>1</v>
      </c>
      <c r="AH235" s="20">
        <v>19</v>
      </c>
      <c r="AI235" s="20">
        <v>16</v>
      </c>
      <c r="AO235" s="29">
        <v>1.1000000000000014</v>
      </c>
      <c r="AP235" s="14">
        <v>5.0000000000000001E-3</v>
      </c>
      <c r="AQ235" s="15">
        <v>0.5</v>
      </c>
      <c r="AR235" s="16">
        <v>8.1100000000000005E-2</v>
      </c>
      <c r="AS235" s="16">
        <v>2.5000000000000001E-4</v>
      </c>
      <c r="AT235" s="16">
        <v>2.3999999999999998E-3</v>
      </c>
      <c r="AU235" s="17">
        <v>9.3688766987958541E-2</v>
      </c>
      <c r="AV235" s="16">
        <v>9.9483783368795542E-2</v>
      </c>
      <c r="AW235" s="18">
        <v>3.0734584372304008</v>
      </c>
      <c r="AX235" s="19">
        <v>0.10134366000000002</v>
      </c>
      <c r="BF235" s="19"/>
      <c r="BG235" s="14"/>
      <c r="BI235" s="55" t="s">
        <v>73</v>
      </c>
      <c r="BJ235" s="31" t="s">
        <v>62</v>
      </c>
    </row>
    <row r="236" spans="1:62" s="20" customFormat="1" ht="12" customHeight="1" x14ac:dyDescent="0.25">
      <c r="A236" s="23" t="s">
        <v>174</v>
      </c>
      <c r="B236" s="20" t="s">
        <v>127</v>
      </c>
      <c r="C236" s="86">
        <v>32.6</v>
      </c>
      <c r="D236" s="86">
        <v>33.880000000000003</v>
      </c>
      <c r="E236" s="25">
        <v>1.2800000000000011</v>
      </c>
      <c r="F236" s="23" t="s">
        <v>54</v>
      </c>
      <c r="H236" s="20" t="s">
        <v>128</v>
      </c>
      <c r="I236" s="87" t="s">
        <v>129</v>
      </c>
      <c r="J236" s="26">
        <v>43079</v>
      </c>
      <c r="L236" s="20" t="s">
        <v>130</v>
      </c>
      <c r="M236" s="20" t="s">
        <v>131</v>
      </c>
      <c r="O236" s="23" t="s">
        <v>132</v>
      </c>
      <c r="P236" s="23"/>
      <c r="Q236" s="23" t="s">
        <v>133</v>
      </c>
      <c r="R236" s="23" t="s">
        <v>174</v>
      </c>
      <c r="S236" s="19">
        <v>0.02</v>
      </c>
      <c r="V236" s="20">
        <v>19</v>
      </c>
      <c r="W236" s="20">
        <v>2.5</v>
      </c>
      <c r="Y236" s="20">
        <v>1666</v>
      </c>
      <c r="AA236" s="20">
        <v>12</v>
      </c>
      <c r="AB236" s="20">
        <v>0.5</v>
      </c>
      <c r="AD236" s="20">
        <v>120</v>
      </c>
      <c r="AE236" s="20">
        <v>42590</v>
      </c>
      <c r="AF236" s="20">
        <v>555</v>
      </c>
      <c r="AG236" s="20">
        <v>1</v>
      </c>
      <c r="AH236" s="20">
        <v>20</v>
      </c>
      <c r="AI236" s="20">
        <v>16</v>
      </c>
      <c r="AO236" s="29">
        <v>1.2800000000000011</v>
      </c>
      <c r="AP236" s="14">
        <v>0.02</v>
      </c>
      <c r="AQ236" s="15">
        <v>0.5</v>
      </c>
      <c r="AR236" s="16">
        <v>0.1666</v>
      </c>
      <c r="AS236" s="16">
        <v>2.5000000000000001E-4</v>
      </c>
      <c r="AT236" s="16">
        <v>1.9E-3</v>
      </c>
      <c r="AU236" s="17">
        <v>0.18817019176055649</v>
      </c>
      <c r="AV236" s="16">
        <v>0.19980925350397571</v>
      </c>
      <c r="AW236" s="18">
        <v>6.2217527713480569</v>
      </c>
      <c r="AX236" s="19">
        <v>0.20073970999999999</v>
      </c>
      <c r="BF236" s="19"/>
      <c r="BG236" s="14"/>
      <c r="BI236" s="55" t="s">
        <v>73</v>
      </c>
      <c r="BJ236" s="31" t="s">
        <v>62</v>
      </c>
    </row>
    <row r="237" spans="1:62" s="20" customFormat="1" ht="12" customHeight="1" x14ac:dyDescent="0.25">
      <c r="A237" s="23" t="s">
        <v>175</v>
      </c>
      <c r="B237" s="20" t="s">
        <v>127</v>
      </c>
      <c r="C237" s="86">
        <v>33.880000000000003</v>
      </c>
      <c r="D237" s="86">
        <v>35</v>
      </c>
      <c r="E237" s="25">
        <v>1.1199999999999974</v>
      </c>
      <c r="F237" s="23" t="s">
        <v>54</v>
      </c>
      <c r="H237" s="20" t="s">
        <v>128</v>
      </c>
      <c r="I237" s="87" t="s">
        <v>129</v>
      </c>
      <c r="J237" s="26">
        <v>43079</v>
      </c>
      <c r="L237" s="20" t="s">
        <v>130</v>
      </c>
      <c r="M237" s="20" t="s">
        <v>131</v>
      </c>
      <c r="O237" s="23" t="s">
        <v>132</v>
      </c>
      <c r="P237" s="23"/>
      <c r="Q237" s="23" t="s">
        <v>133</v>
      </c>
      <c r="R237" s="23" t="s">
        <v>175</v>
      </c>
      <c r="S237" s="19">
        <v>5.0000000000000001E-3</v>
      </c>
      <c r="T237" s="20">
        <v>0.01</v>
      </c>
      <c r="V237" s="20">
        <v>32</v>
      </c>
      <c r="W237" s="20">
        <v>2.5</v>
      </c>
      <c r="Y237" s="20">
        <v>1244</v>
      </c>
      <c r="AA237" s="20">
        <v>27</v>
      </c>
      <c r="AB237" s="20">
        <v>0.5</v>
      </c>
      <c r="AD237" s="20">
        <v>423</v>
      </c>
      <c r="AE237" s="20">
        <v>47335</v>
      </c>
      <c r="AF237" s="20">
        <v>528</v>
      </c>
      <c r="AG237" s="20">
        <v>2</v>
      </c>
      <c r="AH237" s="20">
        <v>23</v>
      </c>
      <c r="AI237" s="20">
        <v>15</v>
      </c>
      <c r="AO237" s="29">
        <v>1.1199999999999974</v>
      </c>
      <c r="AP237" s="14">
        <v>7.4999999999999997E-3</v>
      </c>
      <c r="AQ237" s="15">
        <v>0.5</v>
      </c>
      <c r="AR237" s="16">
        <v>0.1244</v>
      </c>
      <c r="AS237" s="16">
        <v>2.5000000000000001E-4</v>
      </c>
      <c r="AT237" s="16">
        <v>3.2000000000000002E-3</v>
      </c>
      <c r="AU237" s="17">
        <v>0.13862750666282142</v>
      </c>
      <c r="AV237" s="16">
        <v>0.14720215971646755</v>
      </c>
      <c r="AW237" s="18">
        <v>4.5297408262500092</v>
      </c>
      <c r="AX237" s="19">
        <v>0.14868472999999999</v>
      </c>
      <c r="BF237" s="19"/>
      <c r="BG237" s="14"/>
      <c r="BI237" s="55" t="s">
        <v>73</v>
      </c>
      <c r="BJ237" s="31" t="s">
        <v>62</v>
      </c>
    </row>
    <row r="238" spans="1:62" s="20" customFormat="1" ht="12" customHeight="1" x14ac:dyDescent="0.25">
      <c r="A238" s="23" t="s">
        <v>176</v>
      </c>
      <c r="B238" s="20" t="s">
        <v>127</v>
      </c>
      <c r="C238" s="86">
        <v>35</v>
      </c>
      <c r="D238" s="86">
        <v>36.1</v>
      </c>
      <c r="E238" s="25">
        <v>1.1000000000000014</v>
      </c>
      <c r="F238" s="23" t="s">
        <v>54</v>
      </c>
      <c r="H238" s="20" t="s">
        <v>128</v>
      </c>
      <c r="I238" s="87" t="s">
        <v>129</v>
      </c>
      <c r="J238" s="26">
        <v>43079</v>
      </c>
      <c r="L238" s="20" t="s">
        <v>130</v>
      </c>
      <c r="M238" s="20" t="s">
        <v>131</v>
      </c>
      <c r="O238" s="23" t="s">
        <v>132</v>
      </c>
      <c r="P238" s="23"/>
      <c r="Q238" s="23" t="s">
        <v>133</v>
      </c>
      <c r="R238" s="23" t="s">
        <v>176</v>
      </c>
      <c r="S238" s="19">
        <v>0.02</v>
      </c>
      <c r="V238" s="20">
        <v>46</v>
      </c>
      <c r="W238" s="20">
        <v>5</v>
      </c>
      <c r="Y238" s="20">
        <v>1692</v>
      </c>
      <c r="AA238" s="20">
        <v>22</v>
      </c>
      <c r="AB238" s="20">
        <v>0.5</v>
      </c>
      <c r="AD238" s="20">
        <v>537</v>
      </c>
      <c r="AE238" s="20">
        <v>49280</v>
      </c>
      <c r="AF238" s="20">
        <v>716</v>
      </c>
      <c r="AG238" s="20">
        <v>1</v>
      </c>
      <c r="AH238" s="20">
        <v>20</v>
      </c>
      <c r="AI238" s="20">
        <v>15</v>
      </c>
      <c r="AO238" s="29">
        <v>1.1000000000000014</v>
      </c>
      <c r="AP238" s="14">
        <v>0.02</v>
      </c>
      <c r="AQ238" s="15">
        <v>0.5</v>
      </c>
      <c r="AR238" s="16">
        <v>0.16919999999999999</v>
      </c>
      <c r="AS238" s="16">
        <v>5.0000000000000001E-4</v>
      </c>
      <c r="AT238" s="16">
        <v>4.5999999999999999E-3</v>
      </c>
      <c r="AU238" s="17">
        <v>0.19634686610790553</v>
      </c>
      <c r="AV238" s="16">
        <v>0.20849168711475649</v>
      </c>
      <c r="AW238" s="18">
        <v>6.4896027713480571</v>
      </c>
      <c r="AX238" s="19">
        <v>0.20876174</v>
      </c>
      <c r="BF238" s="19"/>
      <c r="BG238" s="14"/>
      <c r="BI238" s="55" t="s">
        <v>73</v>
      </c>
      <c r="BJ238" s="31" t="s">
        <v>62</v>
      </c>
    </row>
    <row r="239" spans="1:62" s="20" customFormat="1" ht="12" customHeight="1" x14ac:dyDescent="0.25">
      <c r="A239" s="23" t="s">
        <v>177</v>
      </c>
      <c r="B239" s="20" t="s">
        <v>127</v>
      </c>
      <c r="C239" s="86">
        <v>36.1</v>
      </c>
      <c r="D239" s="86">
        <v>37.200000000000003</v>
      </c>
      <c r="E239" s="25">
        <v>1.1000000000000014</v>
      </c>
      <c r="F239" s="23" t="s">
        <v>54</v>
      </c>
      <c r="H239" s="20" t="s">
        <v>128</v>
      </c>
      <c r="I239" s="87" t="s">
        <v>129</v>
      </c>
      <c r="J239" s="26">
        <v>43079</v>
      </c>
      <c r="L239" s="20" t="s">
        <v>130</v>
      </c>
      <c r="M239" s="20" t="s">
        <v>131</v>
      </c>
      <c r="O239" s="23" t="s">
        <v>132</v>
      </c>
      <c r="P239" s="23"/>
      <c r="Q239" s="23" t="s">
        <v>133</v>
      </c>
      <c r="R239" s="23" t="s">
        <v>177</v>
      </c>
      <c r="S239" s="19">
        <v>5.0000000000000001E-3</v>
      </c>
      <c r="V239" s="20">
        <v>32</v>
      </c>
      <c r="W239" s="20">
        <v>2.5</v>
      </c>
      <c r="Y239" s="20">
        <v>1668</v>
      </c>
      <c r="AA239" s="20">
        <v>20</v>
      </c>
      <c r="AB239" s="20">
        <v>0.5</v>
      </c>
      <c r="AD239" s="20">
        <v>321</v>
      </c>
      <c r="AE239" s="20">
        <v>47435</v>
      </c>
      <c r="AF239" s="20">
        <v>744</v>
      </c>
      <c r="AG239" s="20">
        <v>1</v>
      </c>
      <c r="AH239" s="20">
        <v>18</v>
      </c>
      <c r="AI239" s="20">
        <v>11</v>
      </c>
      <c r="AO239" s="29">
        <v>1.1000000000000014</v>
      </c>
      <c r="AP239" s="14">
        <v>5.0000000000000001E-3</v>
      </c>
      <c r="AQ239" s="15">
        <v>0.5</v>
      </c>
      <c r="AR239" s="16">
        <v>0.1668</v>
      </c>
      <c r="AS239" s="16">
        <v>2.5000000000000001E-4</v>
      </c>
      <c r="AT239" s="16">
        <v>3.2000000000000002E-3</v>
      </c>
      <c r="AU239" s="17">
        <v>0.17605767000977998</v>
      </c>
      <c r="AV239" s="16">
        <v>0.18694752494628267</v>
      </c>
      <c r="AW239" s="18">
        <v>5.6988584372303999</v>
      </c>
      <c r="AX239" s="19">
        <v>0.18860597999999998</v>
      </c>
      <c r="BF239" s="19"/>
      <c r="BG239" s="14"/>
      <c r="BI239" s="55" t="s">
        <v>73</v>
      </c>
      <c r="BJ239" s="31" t="s">
        <v>62</v>
      </c>
    </row>
    <row r="240" spans="1:62" s="20" customFormat="1" ht="12" customHeight="1" x14ac:dyDescent="0.25">
      <c r="A240" s="23" t="s">
        <v>178</v>
      </c>
      <c r="B240" s="20" t="s">
        <v>127</v>
      </c>
      <c r="C240" s="86">
        <v>37.200000000000003</v>
      </c>
      <c r="D240" s="86">
        <v>38.200000000000003</v>
      </c>
      <c r="E240" s="25">
        <v>1</v>
      </c>
      <c r="F240" s="23" t="s">
        <v>54</v>
      </c>
      <c r="H240" s="20" t="s">
        <v>128</v>
      </c>
      <c r="I240" s="87" t="s">
        <v>129</v>
      </c>
      <c r="J240" s="26">
        <v>43079</v>
      </c>
      <c r="L240" s="20" t="s">
        <v>130</v>
      </c>
      <c r="M240" s="20" t="s">
        <v>131</v>
      </c>
      <c r="O240" s="23" t="s">
        <v>132</v>
      </c>
      <c r="P240" s="23"/>
      <c r="Q240" s="23" t="s">
        <v>133</v>
      </c>
      <c r="R240" s="23" t="s">
        <v>178</v>
      </c>
      <c r="S240" s="19">
        <v>5.0000000000000001E-3</v>
      </c>
      <c r="V240" s="20">
        <v>32</v>
      </c>
      <c r="W240" s="20">
        <v>2.5</v>
      </c>
      <c r="Y240" s="20">
        <v>835</v>
      </c>
      <c r="AA240" s="20">
        <v>37</v>
      </c>
      <c r="AB240" s="20">
        <v>0.5</v>
      </c>
      <c r="AD240" s="20">
        <v>524</v>
      </c>
      <c r="AE240" s="20">
        <v>46565</v>
      </c>
      <c r="AF240" s="20">
        <v>648</v>
      </c>
      <c r="AG240" s="20">
        <v>1</v>
      </c>
      <c r="AH240" s="20">
        <v>19</v>
      </c>
      <c r="AI240" s="20">
        <v>13</v>
      </c>
      <c r="AO240" s="29">
        <v>1</v>
      </c>
      <c r="AP240" s="14">
        <v>5.0000000000000001E-3</v>
      </c>
      <c r="AQ240" s="15">
        <v>0.5</v>
      </c>
      <c r="AR240" s="16">
        <v>8.3500000000000005E-2</v>
      </c>
      <c r="AS240" s="16">
        <v>2.5000000000000001E-4</v>
      </c>
      <c r="AT240" s="16">
        <v>3.2000000000000002E-3</v>
      </c>
      <c r="AU240" s="17">
        <v>9.7609967019175126E-2</v>
      </c>
      <c r="AV240" s="16">
        <v>0.10364752494628265</v>
      </c>
      <c r="AW240" s="18">
        <v>3.1998584372304006</v>
      </c>
      <c r="AX240" s="19">
        <v>0.10530598000000001</v>
      </c>
      <c r="BF240" s="19"/>
      <c r="BG240" s="14"/>
      <c r="BI240" s="55" t="s">
        <v>73</v>
      </c>
      <c r="BJ240" s="31" t="s">
        <v>62</v>
      </c>
    </row>
    <row r="241" spans="1:62" s="20" customFormat="1" ht="12" customHeight="1" x14ac:dyDescent="0.25">
      <c r="A241" s="23" t="s">
        <v>179</v>
      </c>
      <c r="B241" s="20" t="s">
        <v>127</v>
      </c>
      <c r="C241" s="86">
        <v>38.200000000000003</v>
      </c>
      <c r="D241" s="86">
        <v>39.1</v>
      </c>
      <c r="E241" s="25">
        <v>0.89999999999999858</v>
      </c>
      <c r="F241" s="23" t="s">
        <v>54</v>
      </c>
      <c r="H241" s="20" t="s">
        <v>128</v>
      </c>
      <c r="I241" s="87" t="s">
        <v>129</v>
      </c>
      <c r="J241" s="26">
        <v>43079</v>
      </c>
      <c r="L241" s="20" t="s">
        <v>130</v>
      </c>
      <c r="M241" s="20" t="s">
        <v>131</v>
      </c>
      <c r="O241" s="23" t="s">
        <v>132</v>
      </c>
      <c r="P241" s="23"/>
      <c r="Q241" s="23" t="s">
        <v>133</v>
      </c>
      <c r="R241" s="23" t="s">
        <v>179</v>
      </c>
      <c r="S241" s="19">
        <v>5.0000000000000001E-3</v>
      </c>
      <c r="V241" s="20">
        <v>23</v>
      </c>
      <c r="W241" s="20">
        <v>2.5</v>
      </c>
      <c r="Y241" s="20">
        <v>1016</v>
      </c>
      <c r="AA241" s="20">
        <v>5</v>
      </c>
      <c r="AB241" s="20">
        <v>0.5</v>
      </c>
      <c r="AD241" s="20">
        <v>179</v>
      </c>
      <c r="AE241" s="20">
        <v>43300</v>
      </c>
      <c r="AF241" s="20">
        <v>626</v>
      </c>
      <c r="AG241" s="20">
        <v>0.5</v>
      </c>
      <c r="AH241" s="20">
        <v>18</v>
      </c>
      <c r="AI241" s="20">
        <v>13</v>
      </c>
      <c r="AO241" s="29">
        <v>0.89999999999999858</v>
      </c>
      <c r="AP241" s="14">
        <v>5.0000000000000001E-3</v>
      </c>
      <c r="AQ241" s="15">
        <v>0.5</v>
      </c>
      <c r="AR241" s="16">
        <v>0.1016</v>
      </c>
      <c r="AS241" s="16">
        <v>2.5000000000000001E-4</v>
      </c>
      <c r="AT241" s="16">
        <v>2.3E-3</v>
      </c>
      <c r="AU241" s="17">
        <v>0.11278699900331914</v>
      </c>
      <c r="AV241" s="16">
        <v>0.11976331567160964</v>
      </c>
      <c r="AW241" s="18">
        <v>3.6816584372304</v>
      </c>
      <c r="AX241" s="19">
        <v>0.12164837000000001</v>
      </c>
      <c r="BF241" s="19"/>
      <c r="BG241" s="14"/>
      <c r="BI241" s="55" t="s">
        <v>73</v>
      </c>
      <c r="BJ241" s="31" t="s">
        <v>62</v>
      </c>
    </row>
    <row r="242" spans="1:62" s="20" customFormat="1" ht="12" customHeight="1" x14ac:dyDescent="0.25">
      <c r="A242" s="23" t="s">
        <v>180</v>
      </c>
      <c r="B242" s="20" t="s">
        <v>127</v>
      </c>
      <c r="C242" s="86">
        <v>39.1</v>
      </c>
      <c r="D242" s="86">
        <v>40.11</v>
      </c>
      <c r="E242" s="25">
        <v>1.009999999999998</v>
      </c>
      <c r="F242" s="23" t="s">
        <v>54</v>
      </c>
      <c r="H242" s="20" t="s">
        <v>128</v>
      </c>
      <c r="I242" s="87" t="s">
        <v>129</v>
      </c>
      <c r="J242" s="26">
        <v>43079</v>
      </c>
      <c r="L242" s="20" t="s">
        <v>130</v>
      </c>
      <c r="M242" s="20" t="s">
        <v>131</v>
      </c>
      <c r="O242" s="23" t="s">
        <v>132</v>
      </c>
      <c r="P242" s="23"/>
      <c r="Q242" s="23" t="s">
        <v>133</v>
      </c>
      <c r="R242" s="23" t="s">
        <v>180</v>
      </c>
      <c r="S242" s="19">
        <v>0.02</v>
      </c>
      <c r="V242" s="20">
        <v>10</v>
      </c>
      <c r="W242" s="20">
        <v>7</v>
      </c>
      <c r="Y242" s="20">
        <v>1351</v>
      </c>
      <c r="AA242" s="20">
        <v>5</v>
      </c>
      <c r="AB242" s="20">
        <v>0.5</v>
      </c>
      <c r="AD242" s="20">
        <v>28</v>
      </c>
      <c r="AE242" s="20">
        <v>33685</v>
      </c>
      <c r="AF242" s="20">
        <v>380</v>
      </c>
      <c r="AG242" s="20">
        <v>0.5</v>
      </c>
      <c r="AH242" s="20">
        <v>11</v>
      </c>
      <c r="AI242" s="20">
        <v>11</v>
      </c>
      <c r="AO242" s="29">
        <v>1.009999999999998</v>
      </c>
      <c r="AP242" s="14">
        <v>0.02</v>
      </c>
      <c r="AQ242" s="15">
        <v>0.5</v>
      </c>
      <c r="AR242" s="16">
        <v>0.1351</v>
      </c>
      <c r="AS242" s="16">
        <v>6.9999999999999999E-4</v>
      </c>
      <c r="AT242" s="16">
        <v>1E-3</v>
      </c>
      <c r="AU242" s="17">
        <v>0.15685650669929146</v>
      </c>
      <c r="AV242" s="16">
        <v>0.16655869464547388</v>
      </c>
      <c r="AW242" s="18">
        <v>5.2268027713480567</v>
      </c>
      <c r="AX242" s="19">
        <v>0.16775065999999997</v>
      </c>
      <c r="BF242" s="19"/>
      <c r="BG242" s="14"/>
      <c r="BI242" s="55" t="s">
        <v>73</v>
      </c>
      <c r="BJ242" s="31" t="s">
        <v>62</v>
      </c>
    </row>
    <row r="243" spans="1:62" s="20" customFormat="1" ht="12" customHeight="1" x14ac:dyDescent="0.25">
      <c r="A243" s="23" t="s">
        <v>181</v>
      </c>
      <c r="B243" s="20" t="s">
        <v>127</v>
      </c>
      <c r="C243" s="86">
        <v>40.11</v>
      </c>
      <c r="D243" s="86">
        <v>41.18</v>
      </c>
      <c r="E243" s="25">
        <v>1.0700000000000003</v>
      </c>
      <c r="F243" s="23" t="s">
        <v>54</v>
      </c>
      <c r="H243" s="20" t="s">
        <v>128</v>
      </c>
      <c r="I243" s="87" t="s">
        <v>129</v>
      </c>
      <c r="J243" s="26">
        <v>43079</v>
      </c>
      <c r="L243" s="20" t="s">
        <v>130</v>
      </c>
      <c r="M243" s="20" t="s">
        <v>131</v>
      </c>
      <c r="O243" s="23" t="s">
        <v>132</v>
      </c>
      <c r="P243" s="23"/>
      <c r="Q243" s="23" t="s">
        <v>133</v>
      </c>
      <c r="R243" s="23" t="s">
        <v>181</v>
      </c>
      <c r="S243" s="19">
        <v>5.0000000000000001E-3</v>
      </c>
      <c r="V243" s="20">
        <v>41</v>
      </c>
      <c r="W243" s="20">
        <v>9</v>
      </c>
      <c r="Y243" s="20">
        <v>4503</v>
      </c>
      <c r="AA243" s="20">
        <v>5</v>
      </c>
      <c r="AB243" s="20">
        <v>0.5</v>
      </c>
      <c r="AD243" s="20">
        <v>268</v>
      </c>
      <c r="AE243" s="20">
        <v>35695</v>
      </c>
      <c r="AF243" s="20">
        <v>785</v>
      </c>
      <c r="AG243" s="20">
        <v>1</v>
      </c>
      <c r="AH243" s="20">
        <v>12</v>
      </c>
      <c r="AI243" s="20">
        <v>11</v>
      </c>
      <c r="AO243" s="29">
        <v>1.0700000000000003</v>
      </c>
      <c r="AP243" s="14">
        <v>5.0000000000000001E-3</v>
      </c>
      <c r="AQ243" s="15">
        <v>0.5</v>
      </c>
      <c r="AR243" s="16">
        <v>0.45029999999999998</v>
      </c>
      <c r="AS243" s="16">
        <v>8.9999999999999998E-4</v>
      </c>
      <c r="AT243" s="16">
        <v>4.1000000000000003E-3</v>
      </c>
      <c r="AU243" s="17">
        <v>0.44523001297236975</v>
      </c>
      <c r="AV243" s="16">
        <v>0.47276922926653625</v>
      </c>
      <c r="AW243" s="18">
        <v>14.2813084372304</v>
      </c>
      <c r="AX243" s="19">
        <v>0.47425150999999999</v>
      </c>
      <c r="BF243" s="19"/>
      <c r="BG243" s="14"/>
      <c r="BI243" s="55" t="s">
        <v>73</v>
      </c>
      <c r="BJ243" s="31" t="s">
        <v>62</v>
      </c>
    </row>
    <row r="244" spans="1:62" s="20" customFormat="1" ht="12" customHeight="1" x14ac:dyDescent="0.25">
      <c r="A244" s="23" t="s">
        <v>182</v>
      </c>
      <c r="B244" s="20" t="s">
        <v>127</v>
      </c>
      <c r="C244" s="86">
        <v>41.18</v>
      </c>
      <c r="D244" s="86">
        <v>42.03</v>
      </c>
      <c r="E244" s="25">
        <v>0.85000000000000142</v>
      </c>
      <c r="F244" s="23" t="s">
        <v>54</v>
      </c>
      <c r="H244" s="20" t="s">
        <v>128</v>
      </c>
      <c r="I244" s="87" t="s">
        <v>129</v>
      </c>
      <c r="J244" s="26">
        <v>43079</v>
      </c>
      <c r="L244" s="20" t="s">
        <v>130</v>
      </c>
      <c r="M244" s="20" t="s">
        <v>131</v>
      </c>
      <c r="O244" s="23" t="s">
        <v>132</v>
      </c>
      <c r="P244" s="23"/>
      <c r="Q244" s="23" t="s">
        <v>133</v>
      </c>
      <c r="R244" s="23" t="s">
        <v>182</v>
      </c>
      <c r="S244" s="19">
        <v>5.0000000000000001E-3</v>
      </c>
      <c r="V244" s="20">
        <v>1</v>
      </c>
      <c r="W244" s="20">
        <v>2.5</v>
      </c>
      <c r="Y244" s="20">
        <v>579</v>
      </c>
      <c r="AA244" s="20">
        <v>5</v>
      </c>
      <c r="AB244" s="20">
        <v>0.5</v>
      </c>
      <c r="AD244" s="20">
        <v>683</v>
      </c>
      <c r="AE244" s="20">
        <v>38940</v>
      </c>
      <c r="AF244" s="20">
        <v>384</v>
      </c>
      <c r="AG244" s="20">
        <v>1</v>
      </c>
      <c r="AH244" s="20">
        <v>19</v>
      </c>
      <c r="AI244" s="20">
        <v>18</v>
      </c>
      <c r="AO244" s="29">
        <v>0.85000000000000142</v>
      </c>
      <c r="AP244" s="14">
        <v>5.0000000000000001E-3</v>
      </c>
      <c r="AQ244" s="15">
        <v>0.5</v>
      </c>
      <c r="AR244" s="16">
        <v>5.79E-2</v>
      </c>
      <c r="AS244" s="16">
        <v>2.5000000000000001E-4</v>
      </c>
      <c r="AT244" s="16">
        <v>1E-4</v>
      </c>
      <c r="AU244" s="17">
        <v>6.7064805988884785E-2</v>
      </c>
      <c r="AV244" s="16">
        <v>7.1213026333520058E-2</v>
      </c>
      <c r="AW244" s="18">
        <v>2.2210584372304001</v>
      </c>
      <c r="AX244" s="19">
        <v>7.3651990000000001E-2</v>
      </c>
      <c r="BF244" s="19"/>
      <c r="BG244" s="14"/>
      <c r="BI244" s="55" t="s">
        <v>73</v>
      </c>
      <c r="BJ244" s="31" t="s">
        <v>62</v>
      </c>
    </row>
    <row r="245" spans="1:62" s="20" customFormat="1" ht="12" customHeight="1" x14ac:dyDescent="0.25">
      <c r="A245" s="23" t="s">
        <v>183</v>
      </c>
      <c r="B245" s="20" t="s">
        <v>127</v>
      </c>
      <c r="C245" s="86">
        <v>42.03</v>
      </c>
      <c r="D245" s="86">
        <v>43</v>
      </c>
      <c r="E245" s="25">
        <v>0.96999999999999886</v>
      </c>
      <c r="F245" s="23" t="s">
        <v>54</v>
      </c>
      <c r="H245" s="20" t="s">
        <v>128</v>
      </c>
      <c r="I245" s="87" t="s">
        <v>129</v>
      </c>
      <c r="J245" s="26">
        <v>43079</v>
      </c>
      <c r="L245" s="20" t="s">
        <v>130</v>
      </c>
      <c r="M245" s="20" t="s">
        <v>131</v>
      </c>
      <c r="N245" s="20" t="s">
        <v>75</v>
      </c>
      <c r="O245" s="23" t="s">
        <v>132</v>
      </c>
      <c r="P245" s="23"/>
      <c r="Q245" s="23" t="s">
        <v>133</v>
      </c>
      <c r="R245" s="23" t="s">
        <v>183</v>
      </c>
      <c r="S245" s="19">
        <v>5.0000000000000001E-3</v>
      </c>
      <c r="V245" s="20">
        <v>0.5</v>
      </c>
      <c r="W245" s="20">
        <v>2.5</v>
      </c>
      <c r="Y245" s="20">
        <v>3070</v>
      </c>
      <c r="AA245" s="20">
        <v>5</v>
      </c>
      <c r="AB245" s="20">
        <v>0.5</v>
      </c>
      <c r="AD245" s="20">
        <v>1145</v>
      </c>
      <c r="AE245" s="20">
        <v>40210</v>
      </c>
      <c r="AF245" s="20">
        <v>723</v>
      </c>
      <c r="AG245" s="20">
        <v>2</v>
      </c>
      <c r="AH245" s="20">
        <v>19</v>
      </c>
      <c r="AI245" s="20">
        <v>20</v>
      </c>
      <c r="AO245" s="29">
        <v>0.96999999999999886</v>
      </c>
      <c r="AP245" s="14">
        <v>5.0000000000000001E-3</v>
      </c>
      <c r="AQ245" s="15">
        <v>0.5</v>
      </c>
      <c r="AR245" s="16">
        <v>0.307</v>
      </c>
      <c r="AS245" s="16">
        <v>2.5000000000000001E-4</v>
      </c>
      <c r="AT245" s="16">
        <v>5.0000000000000002E-5</v>
      </c>
      <c r="AU245" s="17">
        <v>0.30155070302064629</v>
      </c>
      <c r="AV245" s="16">
        <v>0.32020279248492706</v>
      </c>
      <c r="AW245" s="18">
        <v>9.6906584372304003</v>
      </c>
      <c r="AX245" s="19">
        <v>0.32265434500000001</v>
      </c>
      <c r="BF245" s="19"/>
      <c r="BG245" s="14"/>
      <c r="BI245" s="55" t="s">
        <v>73</v>
      </c>
      <c r="BJ245" s="31" t="s">
        <v>62</v>
      </c>
    </row>
    <row r="246" spans="1:62" s="20" customFormat="1" ht="12" customHeight="1" x14ac:dyDescent="0.25">
      <c r="A246" s="56" t="s">
        <v>184</v>
      </c>
      <c r="B246" s="57" t="s">
        <v>127</v>
      </c>
      <c r="C246" s="91">
        <v>42.03</v>
      </c>
      <c r="D246" s="91">
        <v>43</v>
      </c>
      <c r="E246" s="92">
        <v>0.96999999999999886</v>
      </c>
      <c r="F246" s="56" t="s">
        <v>76</v>
      </c>
      <c r="G246" s="57" t="s">
        <v>183</v>
      </c>
      <c r="H246" s="57" t="s">
        <v>128</v>
      </c>
      <c r="I246" s="93" t="s">
        <v>129</v>
      </c>
      <c r="J246" s="60">
        <v>43079</v>
      </c>
      <c r="K246" s="57"/>
      <c r="L246" s="57" t="s">
        <v>130</v>
      </c>
      <c r="M246" s="57" t="s">
        <v>131</v>
      </c>
      <c r="N246" s="57" t="s">
        <v>75</v>
      </c>
      <c r="O246" s="56" t="s">
        <v>132</v>
      </c>
      <c r="P246" s="56"/>
      <c r="Q246" s="56" t="s">
        <v>133</v>
      </c>
      <c r="R246" s="56" t="s">
        <v>184</v>
      </c>
      <c r="S246" s="61">
        <v>5.0000000000000001E-3</v>
      </c>
      <c r="T246" s="57"/>
      <c r="U246" s="57"/>
      <c r="V246" s="57">
        <v>0.5</v>
      </c>
      <c r="W246" s="57">
        <v>6</v>
      </c>
      <c r="X246" s="57"/>
      <c r="Y246" s="57">
        <v>4196</v>
      </c>
      <c r="Z246" s="57"/>
      <c r="AA246" s="57">
        <v>5</v>
      </c>
      <c r="AB246" s="57">
        <v>0.5</v>
      </c>
      <c r="AC246" s="57"/>
      <c r="AD246" s="57">
        <v>1014</v>
      </c>
      <c r="AE246" s="57">
        <v>40750</v>
      </c>
      <c r="AF246" s="57">
        <v>674</v>
      </c>
      <c r="AG246" s="57">
        <v>2</v>
      </c>
      <c r="AH246" s="57">
        <v>16</v>
      </c>
      <c r="AI246" s="57">
        <v>19</v>
      </c>
      <c r="AJ246" s="57"/>
      <c r="AK246" s="57"/>
      <c r="AL246" s="57"/>
      <c r="AM246" s="57"/>
      <c r="AN246" s="57"/>
      <c r="AO246" s="29">
        <v>0.96999999999999886</v>
      </c>
      <c r="AP246" s="14">
        <v>5.0000000000000001E-3</v>
      </c>
      <c r="AQ246" s="15">
        <v>0.5</v>
      </c>
      <c r="AR246" s="16">
        <v>0.41959999999999997</v>
      </c>
      <c r="AS246" s="16">
        <v>5.9999999999999995E-4</v>
      </c>
      <c r="AT246" s="16">
        <v>5.0000000000000002E-5</v>
      </c>
      <c r="AU246" s="17">
        <v>0.40776279796507603</v>
      </c>
      <c r="AV246" s="16">
        <v>0.43298452058639358</v>
      </c>
      <c r="AW246" s="18">
        <v>13.0774084372304</v>
      </c>
      <c r="AX246" s="19">
        <v>0.43546322499999995</v>
      </c>
      <c r="BF246" s="19"/>
      <c r="BG246" s="14"/>
      <c r="BI246" s="55" t="s">
        <v>73</v>
      </c>
      <c r="BJ246" s="31" t="s">
        <v>62</v>
      </c>
    </row>
    <row r="247" spans="1:62" s="20" customFormat="1" ht="12" customHeight="1" x14ac:dyDescent="0.2">
      <c r="A247" s="68" t="s">
        <v>185</v>
      </c>
      <c r="B247" s="69" t="s">
        <v>127</v>
      </c>
      <c r="C247" s="94">
        <v>42.03</v>
      </c>
      <c r="D247" s="94">
        <v>43</v>
      </c>
      <c r="E247" s="95">
        <v>0.96999999999999886</v>
      </c>
      <c r="F247" s="69" t="s">
        <v>77</v>
      </c>
      <c r="G247" s="68" t="s">
        <v>186</v>
      </c>
      <c r="H247" s="69" t="s">
        <v>79</v>
      </c>
      <c r="I247" s="69" t="s">
        <v>69</v>
      </c>
      <c r="J247" s="72">
        <v>43079</v>
      </c>
      <c r="K247" s="69"/>
      <c r="L247" s="69" t="s">
        <v>130</v>
      </c>
      <c r="M247" s="69" t="s">
        <v>131</v>
      </c>
      <c r="N247" s="69"/>
      <c r="O247" s="68" t="s">
        <v>132</v>
      </c>
      <c r="P247" s="68"/>
      <c r="Q247" s="68" t="s">
        <v>133</v>
      </c>
      <c r="R247" s="68" t="s">
        <v>185</v>
      </c>
      <c r="S247" s="73">
        <v>7.51</v>
      </c>
      <c r="T247" s="69"/>
      <c r="U247" s="69"/>
      <c r="V247" s="69">
        <v>2788</v>
      </c>
      <c r="W247" s="69">
        <v>1607</v>
      </c>
      <c r="X247" s="69"/>
      <c r="Y247" s="69">
        <v>5885</v>
      </c>
      <c r="Z247" s="69"/>
      <c r="AA247" s="69">
        <v>908</v>
      </c>
      <c r="AB247" s="69">
        <v>0.5</v>
      </c>
      <c r="AC247" s="69"/>
      <c r="AD247" s="69">
        <v>32780</v>
      </c>
      <c r="AE247" s="69">
        <v>75350</v>
      </c>
      <c r="AF247" s="69">
        <v>876</v>
      </c>
      <c r="AG247" s="69">
        <v>39</v>
      </c>
      <c r="AH247" s="69">
        <v>53</v>
      </c>
      <c r="AI247" s="69">
        <v>38</v>
      </c>
      <c r="AJ247" s="69"/>
      <c r="AK247" s="69"/>
      <c r="AL247" s="69"/>
      <c r="AM247" s="69"/>
      <c r="AN247" s="69"/>
      <c r="AO247" s="29">
        <v>0.96999999999999886</v>
      </c>
      <c r="AP247" s="14">
        <v>7.51</v>
      </c>
      <c r="AQ247" s="15">
        <v>0.5</v>
      </c>
      <c r="AR247" s="16">
        <v>0.58850000000000002</v>
      </c>
      <c r="AS247" s="16">
        <v>0.16070000000000001</v>
      </c>
      <c r="AT247" s="16">
        <v>0.27879999999999999</v>
      </c>
      <c r="AU247" s="17">
        <v>8.7288650180150569</v>
      </c>
      <c r="AV247" s="16">
        <v>9.2687794324294739</v>
      </c>
      <c r="AW247" s="18">
        <v>349.95484027409822</v>
      </c>
      <c r="AX247" s="19">
        <v>8.6854892800000005</v>
      </c>
      <c r="BF247" s="19"/>
      <c r="BG247" s="14"/>
      <c r="BI247" s="55" t="s">
        <v>73</v>
      </c>
      <c r="BJ247" s="31" t="s">
        <v>62</v>
      </c>
    </row>
    <row r="248" spans="1:62" s="20" customFormat="1" ht="12" customHeight="1" x14ac:dyDescent="0.25">
      <c r="A248" s="23" t="s">
        <v>187</v>
      </c>
      <c r="B248" s="20" t="s">
        <v>127</v>
      </c>
      <c r="C248" s="86">
        <v>43</v>
      </c>
      <c r="D248" s="86">
        <v>43.67</v>
      </c>
      <c r="E248" s="25">
        <v>0.67000000000000171</v>
      </c>
      <c r="F248" s="20" t="s">
        <v>54</v>
      </c>
      <c r="G248" s="23"/>
      <c r="H248" s="20" t="s">
        <v>128</v>
      </c>
      <c r="I248" s="87" t="s">
        <v>129</v>
      </c>
      <c r="J248" s="26">
        <v>43079</v>
      </c>
      <c r="L248" s="20" t="s">
        <v>130</v>
      </c>
      <c r="M248" s="20" t="s">
        <v>131</v>
      </c>
      <c r="O248" s="23" t="s">
        <v>132</v>
      </c>
      <c r="P248" s="23"/>
      <c r="Q248" s="23" t="s">
        <v>133</v>
      </c>
      <c r="R248" s="23" t="s">
        <v>187</v>
      </c>
      <c r="S248" s="19">
        <v>7.0000000000000007E-2</v>
      </c>
      <c r="V248" s="20">
        <v>3</v>
      </c>
      <c r="W248" s="20">
        <v>6</v>
      </c>
      <c r="Y248" s="20">
        <v>2329</v>
      </c>
      <c r="AA248" s="20">
        <v>5</v>
      </c>
      <c r="AB248" s="20">
        <v>0.5</v>
      </c>
      <c r="AD248" s="20">
        <v>1903</v>
      </c>
      <c r="AE248" s="20">
        <v>34730</v>
      </c>
      <c r="AF248" s="20">
        <v>553</v>
      </c>
      <c r="AG248" s="20">
        <v>2</v>
      </c>
      <c r="AH248" s="20">
        <v>15</v>
      </c>
      <c r="AI248" s="20">
        <v>19</v>
      </c>
      <c r="AO248" s="29">
        <v>0.67000000000000171</v>
      </c>
      <c r="AP248" s="14">
        <v>7.0000000000000007E-2</v>
      </c>
      <c r="AQ248" s="15">
        <v>0.5</v>
      </c>
      <c r="AR248" s="16">
        <v>0.2329</v>
      </c>
      <c r="AS248" s="16">
        <v>5.9999999999999995E-4</v>
      </c>
      <c r="AT248" s="16">
        <v>2.9999999999999997E-4</v>
      </c>
      <c r="AU248" s="17">
        <v>0.29745729751758176</v>
      </c>
      <c r="AV248" s="16">
        <v>0.31585619385416652</v>
      </c>
      <c r="AW248" s="18">
        <v>10.168350551740248</v>
      </c>
      <c r="AX248" s="19">
        <v>0.31369895000000003</v>
      </c>
      <c r="BF248" s="19"/>
      <c r="BG248" s="14"/>
      <c r="BI248" s="55" t="s">
        <v>73</v>
      </c>
      <c r="BJ248" s="31" t="s">
        <v>62</v>
      </c>
    </row>
    <row r="249" spans="1:62" s="20" customFormat="1" ht="12" customHeight="1" x14ac:dyDescent="0.25">
      <c r="A249" s="23" t="s">
        <v>188</v>
      </c>
      <c r="B249" s="20" t="s">
        <v>127</v>
      </c>
      <c r="C249" s="86">
        <v>43.67</v>
      </c>
      <c r="D249" s="86">
        <v>44.33</v>
      </c>
      <c r="E249" s="25">
        <v>0.65999999999999659</v>
      </c>
      <c r="F249" s="20" t="s">
        <v>54</v>
      </c>
      <c r="G249" s="23"/>
      <c r="H249" s="20" t="s">
        <v>128</v>
      </c>
      <c r="I249" s="87" t="s">
        <v>129</v>
      </c>
      <c r="J249" s="26">
        <v>43079</v>
      </c>
      <c r="L249" s="20" t="s">
        <v>130</v>
      </c>
      <c r="M249" s="20" t="s">
        <v>131</v>
      </c>
      <c r="O249" s="23" t="s">
        <v>132</v>
      </c>
      <c r="P249" s="23"/>
      <c r="Q249" s="23" t="s">
        <v>133</v>
      </c>
      <c r="R249" s="23" t="s">
        <v>188</v>
      </c>
      <c r="S249" s="19">
        <v>0.03</v>
      </c>
      <c r="V249" s="20">
        <v>7</v>
      </c>
      <c r="W249" s="20">
        <v>2.5</v>
      </c>
      <c r="Y249" s="20">
        <v>210</v>
      </c>
      <c r="AA249" s="20">
        <v>5</v>
      </c>
      <c r="AB249" s="20">
        <v>0.5</v>
      </c>
      <c r="AD249" s="20">
        <v>828</v>
      </c>
      <c r="AE249" s="20">
        <v>41810</v>
      </c>
      <c r="AF249" s="20">
        <v>344</v>
      </c>
      <c r="AG249" s="20">
        <v>0.5</v>
      </c>
      <c r="AH249" s="20">
        <v>21</v>
      </c>
      <c r="AI249" s="20">
        <v>11</v>
      </c>
      <c r="AO249" s="29">
        <v>0.65999999999999659</v>
      </c>
      <c r="AP249" s="14">
        <v>0.03</v>
      </c>
      <c r="AQ249" s="15">
        <v>0.5</v>
      </c>
      <c r="AR249" s="16">
        <v>2.1000000000000001E-2</v>
      </c>
      <c r="AS249" s="16">
        <v>2.5000000000000001E-4</v>
      </c>
      <c r="AT249" s="16">
        <v>6.9999999999999999E-4</v>
      </c>
      <c r="AU249" s="17">
        <v>5.856001446684217E-2</v>
      </c>
      <c r="AV249" s="16">
        <v>6.2182180218484713E-2</v>
      </c>
      <c r="AW249" s="18">
        <v>2.1836823274264954</v>
      </c>
      <c r="AX249" s="19">
        <v>6.2711229999999993E-2</v>
      </c>
      <c r="BF249" s="19"/>
      <c r="BG249" s="14"/>
      <c r="BI249" s="55" t="s">
        <v>73</v>
      </c>
      <c r="BJ249" s="31" t="s">
        <v>62</v>
      </c>
    </row>
    <row r="250" spans="1:62" s="20" customFormat="1" ht="12" customHeight="1" x14ac:dyDescent="0.25">
      <c r="A250" s="23" t="s">
        <v>189</v>
      </c>
      <c r="B250" s="20" t="s">
        <v>127</v>
      </c>
      <c r="C250" s="86">
        <v>44.33</v>
      </c>
      <c r="D250" s="86">
        <v>45.58</v>
      </c>
      <c r="E250" s="25">
        <v>1.25</v>
      </c>
      <c r="F250" s="20" t="s">
        <v>54</v>
      </c>
      <c r="G250" s="23"/>
      <c r="H250" s="20" t="s">
        <v>128</v>
      </c>
      <c r="I250" s="87" t="s">
        <v>129</v>
      </c>
      <c r="J250" s="26">
        <v>43079</v>
      </c>
      <c r="L250" s="20" t="s">
        <v>130</v>
      </c>
      <c r="M250" s="20" t="s">
        <v>131</v>
      </c>
      <c r="O250" s="23" t="s">
        <v>132</v>
      </c>
      <c r="P250" s="23"/>
      <c r="Q250" s="23" t="s">
        <v>133</v>
      </c>
      <c r="R250" s="23" t="s">
        <v>189</v>
      </c>
      <c r="S250" s="19">
        <v>5.0000000000000001E-3</v>
      </c>
      <c r="V250" s="20">
        <v>17</v>
      </c>
      <c r="W250" s="20">
        <v>5</v>
      </c>
      <c r="Y250" s="20">
        <v>358</v>
      </c>
      <c r="AA250" s="20">
        <v>5</v>
      </c>
      <c r="AB250" s="20">
        <v>0.5</v>
      </c>
      <c r="AD250" s="20">
        <v>583</v>
      </c>
      <c r="AE250" s="20">
        <v>43805</v>
      </c>
      <c r="AF250" s="20">
        <v>503</v>
      </c>
      <c r="AG250" s="20">
        <v>1</v>
      </c>
      <c r="AH250" s="20">
        <v>19</v>
      </c>
      <c r="AI250" s="20">
        <v>13</v>
      </c>
      <c r="AO250" s="29">
        <v>1.25</v>
      </c>
      <c r="AP250" s="14">
        <v>5.0000000000000001E-3</v>
      </c>
      <c r="AQ250" s="15">
        <v>0.5</v>
      </c>
      <c r="AR250" s="16">
        <v>3.5799999999999998E-2</v>
      </c>
      <c r="AS250" s="16">
        <v>5.0000000000000001E-4</v>
      </c>
      <c r="AT250" s="16">
        <v>1.6999999999999999E-3</v>
      </c>
      <c r="AU250" s="17">
        <v>4.9696398792723508E-2</v>
      </c>
      <c r="AV250" s="16">
        <v>5.2770315275256094E-2</v>
      </c>
      <c r="AW250" s="18">
        <v>1.6731084372303997</v>
      </c>
      <c r="AX250" s="19">
        <v>5.4825829999999992E-2</v>
      </c>
      <c r="BF250" s="19"/>
      <c r="BG250" s="14"/>
      <c r="BI250" s="55" t="s">
        <v>73</v>
      </c>
      <c r="BJ250" s="31" t="s">
        <v>62</v>
      </c>
    </row>
    <row r="251" spans="1:62" s="20" customFormat="1" ht="12" customHeight="1" x14ac:dyDescent="0.25">
      <c r="A251" s="23" t="s">
        <v>190</v>
      </c>
      <c r="B251" s="20" t="s">
        <v>127</v>
      </c>
      <c r="C251" s="86">
        <v>45.58</v>
      </c>
      <c r="D251" s="86">
        <v>46.6</v>
      </c>
      <c r="E251" s="25">
        <v>1.0200000000000031</v>
      </c>
      <c r="F251" s="20" t="s">
        <v>54</v>
      </c>
      <c r="G251" s="23"/>
      <c r="H251" s="20" t="s">
        <v>128</v>
      </c>
      <c r="I251" s="87" t="s">
        <v>129</v>
      </c>
      <c r="J251" s="26">
        <v>43079</v>
      </c>
      <c r="L251" s="20" t="s">
        <v>130</v>
      </c>
      <c r="M251" s="20" t="s">
        <v>131</v>
      </c>
      <c r="O251" s="23" t="s">
        <v>132</v>
      </c>
      <c r="P251" s="23"/>
      <c r="Q251" s="23" t="s">
        <v>133</v>
      </c>
      <c r="R251" s="23" t="s">
        <v>190</v>
      </c>
      <c r="S251" s="19">
        <v>5.0000000000000001E-3</v>
      </c>
      <c r="T251" s="20">
        <v>5.0000000000000001E-3</v>
      </c>
      <c r="V251" s="20">
        <v>26</v>
      </c>
      <c r="W251" s="20">
        <v>2.5</v>
      </c>
      <c r="Y251" s="20">
        <v>527</v>
      </c>
      <c r="AA251" s="20">
        <v>10</v>
      </c>
      <c r="AB251" s="20">
        <v>0.5</v>
      </c>
      <c r="AD251" s="20">
        <v>917</v>
      </c>
      <c r="AE251" s="20">
        <v>48460</v>
      </c>
      <c r="AF251" s="20">
        <v>656</v>
      </c>
      <c r="AG251" s="20">
        <v>1</v>
      </c>
      <c r="AH251" s="20">
        <v>23</v>
      </c>
      <c r="AI251" s="20">
        <v>14</v>
      </c>
      <c r="AO251" s="29">
        <v>1.0200000000000031</v>
      </c>
      <c r="AP251" s="14">
        <v>5.0000000000000001E-3</v>
      </c>
      <c r="AQ251" s="15">
        <v>0.5</v>
      </c>
      <c r="AR251" s="16">
        <v>5.2699999999999997E-2</v>
      </c>
      <c r="AS251" s="16">
        <v>2.5000000000000001E-4</v>
      </c>
      <c r="AT251" s="16">
        <v>2.5999999999999999E-3</v>
      </c>
      <c r="AU251" s="17">
        <v>6.7358342065059904E-2</v>
      </c>
      <c r="AV251" s="16">
        <v>7.1524718763167308E-2</v>
      </c>
      <c r="AW251" s="18">
        <v>2.2350584372304003</v>
      </c>
      <c r="AX251" s="19">
        <v>7.3334239999999995E-2</v>
      </c>
      <c r="BF251" s="19"/>
      <c r="BG251" s="14"/>
      <c r="BI251" s="55" t="s">
        <v>73</v>
      </c>
      <c r="BJ251" s="31" t="s">
        <v>62</v>
      </c>
    </row>
    <row r="252" spans="1:62" s="20" customFormat="1" ht="12" customHeight="1" x14ac:dyDescent="0.25">
      <c r="A252" s="23" t="s">
        <v>191</v>
      </c>
      <c r="B252" s="20" t="s">
        <v>127</v>
      </c>
      <c r="C252" s="86">
        <v>46.6</v>
      </c>
      <c r="D252" s="86">
        <v>47.96</v>
      </c>
      <c r="E252" s="25">
        <v>1.3599999999999994</v>
      </c>
      <c r="F252" s="20" t="s">
        <v>54</v>
      </c>
      <c r="G252" s="23"/>
      <c r="H252" s="20" t="s">
        <v>128</v>
      </c>
      <c r="I252" s="87" t="s">
        <v>129</v>
      </c>
      <c r="J252" s="26">
        <v>43079</v>
      </c>
      <c r="L252" s="20" t="s">
        <v>130</v>
      </c>
      <c r="M252" s="20" t="s">
        <v>131</v>
      </c>
      <c r="O252" s="23" t="s">
        <v>132</v>
      </c>
      <c r="P252" s="23"/>
      <c r="Q252" s="23" t="s">
        <v>133</v>
      </c>
      <c r="R252" s="23" t="s">
        <v>191</v>
      </c>
      <c r="S252" s="19">
        <v>0.06</v>
      </c>
      <c r="V252" s="20">
        <v>23</v>
      </c>
      <c r="W252" s="20">
        <v>7</v>
      </c>
      <c r="Y252" s="20">
        <v>744</v>
      </c>
      <c r="AA252" s="20">
        <v>30</v>
      </c>
      <c r="AB252" s="20">
        <v>0.5</v>
      </c>
      <c r="AD252" s="20">
        <v>877</v>
      </c>
      <c r="AE252" s="20">
        <v>45115</v>
      </c>
      <c r="AF252" s="20">
        <v>664</v>
      </c>
      <c r="AG252" s="20">
        <v>1</v>
      </c>
      <c r="AH252" s="20">
        <v>18</v>
      </c>
      <c r="AI252" s="20">
        <v>13</v>
      </c>
      <c r="AO252" s="29">
        <v>1.3599999999999994</v>
      </c>
      <c r="AP252" s="14">
        <v>0.06</v>
      </c>
      <c r="AQ252" s="15">
        <v>0.5</v>
      </c>
      <c r="AR252" s="16">
        <v>7.4399999999999994E-2</v>
      </c>
      <c r="AS252" s="16">
        <v>6.9999999999999999E-4</v>
      </c>
      <c r="AT252" s="16">
        <v>2.3E-3</v>
      </c>
      <c r="AU252" s="17">
        <v>0.14239146259403918</v>
      </c>
      <c r="AV252" s="16">
        <v>0.15119893103184934</v>
      </c>
      <c r="AW252" s="18">
        <v>5.1403209956618099</v>
      </c>
      <c r="AX252" s="19">
        <v>0.14924942999999999</v>
      </c>
      <c r="BF252" s="19"/>
      <c r="BG252" s="14"/>
      <c r="BI252" s="55" t="s">
        <v>73</v>
      </c>
      <c r="BJ252" s="31" t="s">
        <v>62</v>
      </c>
    </row>
    <row r="253" spans="1:62" s="20" customFormat="1" ht="12" customHeight="1" x14ac:dyDescent="0.25">
      <c r="A253" s="23" t="s">
        <v>192</v>
      </c>
      <c r="B253" s="20" t="s">
        <v>127</v>
      </c>
      <c r="C253" s="86">
        <v>47.96</v>
      </c>
      <c r="D253" s="86">
        <v>48.92</v>
      </c>
      <c r="E253" s="25">
        <v>0.96000000000000085</v>
      </c>
      <c r="F253" s="20" t="s">
        <v>54</v>
      </c>
      <c r="G253" s="23"/>
      <c r="H253" s="20" t="s">
        <v>128</v>
      </c>
      <c r="I253" s="87" t="s">
        <v>129</v>
      </c>
      <c r="J253" s="26">
        <v>43079</v>
      </c>
      <c r="L253" s="20" t="s">
        <v>130</v>
      </c>
      <c r="M253" s="20" t="s">
        <v>131</v>
      </c>
      <c r="O253" s="23" t="s">
        <v>132</v>
      </c>
      <c r="P253" s="23" t="s">
        <v>193</v>
      </c>
      <c r="Q253" s="23" t="s">
        <v>133</v>
      </c>
      <c r="R253" s="23" t="s">
        <v>192</v>
      </c>
      <c r="S253" s="19">
        <v>0.03</v>
      </c>
      <c r="V253" s="20">
        <v>14</v>
      </c>
      <c r="W253" s="20">
        <v>2.5</v>
      </c>
      <c r="Y253" s="20">
        <v>966</v>
      </c>
      <c r="AA253" s="20">
        <v>17</v>
      </c>
      <c r="AB253" s="20">
        <v>0.5</v>
      </c>
      <c r="AD253" s="20">
        <v>152</v>
      </c>
      <c r="AE253" s="20">
        <v>40370</v>
      </c>
      <c r="AF253" s="20">
        <v>589</v>
      </c>
      <c r="AG253" s="20">
        <v>1</v>
      </c>
      <c r="AH253" s="20">
        <v>18</v>
      </c>
      <c r="AI253" s="20">
        <v>12</v>
      </c>
      <c r="AO253" s="29">
        <v>0.96000000000000085</v>
      </c>
      <c r="AP253" s="14">
        <v>0.03</v>
      </c>
      <c r="AQ253" s="15">
        <v>0.5</v>
      </c>
      <c r="AR253" s="16">
        <v>9.6600000000000005E-2</v>
      </c>
      <c r="AS253" s="16">
        <v>2.5000000000000001E-4</v>
      </c>
      <c r="AT253" s="16">
        <v>1.4E-3</v>
      </c>
      <c r="AU253" s="17">
        <v>0.13120962595645508</v>
      </c>
      <c r="AV253" s="16">
        <v>0.13932545409878594</v>
      </c>
      <c r="AW253" s="18">
        <v>4.4992823274264957</v>
      </c>
      <c r="AX253" s="19">
        <v>0.13967826</v>
      </c>
      <c r="BF253" s="19"/>
      <c r="BG253" s="14"/>
      <c r="BI253" s="55" t="s">
        <v>73</v>
      </c>
      <c r="BJ253" s="90" t="s">
        <v>194</v>
      </c>
    </row>
    <row r="254" spans="1:62" s="20" customFormat="1" ht="12" customHeight="1" x14ac:dyDescent="0.25">
      <c r="A254" s="23" t="s">
        <v>195</v>
      </c>
      <c r="B254" s="20" t="s">
        <v>127</v>
      </c>
      <c r="C254" s="86">
        <v>48.92</v>
      </c>
      <c r="D254" s="86">
        <v>49.5</v>
      </c>
      <c r="E254" s="25">
        <v>0.57999999999999829</v>
      </c>
      <c r="F254" s="20" t="s">
        <v>54</v>
      </c>
      <c r="G254" s="23"/>
      <c r="H254" s="20" t="s">
        <v>128</v>
      </c>
      <c r="I254" s="87" t="s">
        <v>129</v>
      </c>
      <c r="J254" s="26">
        <v>43080</v>
      </c>
      <c r="L254" s="20" t="s">
        <v>130</v>
      </c>
      <c r="M254" s="20" t="s">
        <v>131</v>
      </c>
      <c r="O254" s="23" t="s">
        <v>132</v>
      </c>
      <c r="P254" s="23" t="s">
        <v>193</v>
      </c>
      <c r="Q254" s="23" t="s">
        <v>133</v>
      </c>
      <c r="R254" s="23" t="s">
        <v>195</v>
      </c>
      <c r="S254" s="19">
        <v>0.04</v>
      </c>
      <c r="V254" s="20">
        <v>14</v>
      </c>
      <c r="W254" s="20">
        <v>2.5</v>
      </c>
      <c r="Y254" s="20">
        <v>841</v>
      </c>
      <c r="AA254" s="20">
        <v>30</v>
      </c>
      <c r="AB254" s="20">
        <v>0.5</v>
      </c>
      <c r="AD254" s="20">
        <v>247</v>
      </c>
      <c r="AE254" s="20">
        <v>38085</v>
      </c>
      <c r="AF254" s="20">
        <v>592</v>
      </c>
      <c r="AG254" s="20">
        <v>1</v>
      </c>
      <c r="AH254" s="20">
        <v>20</v>
      </c>
      <c r="AI254" s="20">
        <v>11</v>
      </c>
      <c r="AO254" s="29">
        <v>0.57999999999999829</v>
      </c>
      <c r="AP254" s="14">
        <v>0.04</v>
      </c>
      <c r="AQ254" s="15">
        <v>0.5</v>
      </c>
      <c r="AR254" s="16">
        <v>8.4099999999999994E-2</v>
      </c>
      <c r="AS254" s="16">
        <v>2.5000000000000001E-4</v>
      </c>
      <c r="AT254" s="16">
        <v>1.4E-3</v>
      </c>
      <c r="AU254" s="17">
        <v>0.12943776176218663</v>
      </c>
      <c r="AV254" s="16">
        <v>0.13744399317952566</v>
      </c>
      <c r="AW254" s="18">
        <v>4.535811883504933</v>
      </c>
      <c r="AX254" s="19">
        <v>0.13709325999999997</v>
      </c>
      <c r="BF254" s="19"/>
      <c r="BG254" s="14"/>
      <c r="BI254" s="55" t="s">
        <v>73</v>
      </c>
      <c r="BJ254" s="90" t="s">
        <v>194</v>
      </c>
    </row>
    <row r="255" spans="1:62" s="20" customFormat="1" ht="12" customHeight="1" x14ac:dyDescent="0.25">
      <c r="A255" s="23" t="s">
        <v>196</v>
      </c>
      <c r="B255" s="20" t="s">
        <v>127</v>
      </c>
      <c r="C255" s="86">
        <v>49.5</v>
      </c>
      <c r="D255" s="86">
        <v>50.32</v>
      </c>
      <c r="E255" s="25">
        <v>0.82000000000000028</v>
      </c>
      <c r="F255" s="20" t="s">
        <v>54</v>
      </c>
      <c r="G255" s="23"/>
      <c r="H255" s="20" t="s">
        <v>128</v>
      </c>
      <c r="I255" s="87" t="s">
        <v>129</v>
      </c>
      <c r="J255" s="26">
        <v>43080</v>
      </c>
      <c r="L255" s="20" t="s">
        <v>130</v>
      </c>
      <c r="M255" s="20" t="s">
        <v>131</v>
      </c>
      <c r="O255" s="23" t="s">
        <v>132</v>
      </c>
      <c r="P255" s="23" t="s">
        <v>193</v>
      </c>
      <c r="Q255" s="23" t="s">
        <v>133</v>
      </c>
      <c r="R255" s="23" t="s">
        <v>196</v>
      </c>
      <c r="S255" s="19">
        <v>0.05</v>
      </c>
      <c r="V255" s="20">
        <v>4</v>
      </c>
      <c r="W255" s="20">
        <v>2.5</v>
      </c>
      <c r="Y255" s="20">
        <v>711</v>
      </c>
      <c r="AA255" s="20">
        <v>19</v>
      </c>
      <c r="AB255" s="20">
        <v>0.5</v>
      </c>
      <c r="AD255" s="20">
        <v>227</v>
      </c>
      <c r="AE255" s="20">
        <v>34915</v>
      </c>
      <c r="AF255" s="20">
        <v>477</v>
      </c>
      <c r="AG255" s="20">
        <v>1</v>
      </c>
      <c r="AH255" s="20">
        <v>17</v>
      </c>
      <c r="AI255" s="20">
        <v>13</v>
      </c>
      <c r="AO255" s="29">
        <v>0.82000000000000028</v>
      </c>
      <c r="AP255" s="14">
        <v>0.05</v>
      </c>
      <c r="AQ255" s="15">
        <v>0.5</v>
      </c>
      <c r="AR255" s="16">
        <v>7.1099999999999997E-2</v>
      </c>
      <c r="AS255" s="16">
        <v>2.5000000000000001E-4</v>
      </c>
      <c r="AT255" s="16">
        <v>4.0000000000000002E-4</v>
      </c>
      <c r="AU255" s="17">
        <v>0.12511877036775113</v>
      </c>
      <c r="AV255" s="16">
        <v>0.13285785528840646</v>
      </c>
      <c r="AW255" s="18">
        <v>4.4893414395833711</v>
      </c>
      <c r="AX255" s="19">
        <v>0.13205536000000001</v>
      </c>
      <c r="BF255" s="19"/>
      <c r="BG255" s="14"/>
      <c r="BI255" s="55" t="s">
        <v>73</v>
      </c>
      <c r="BJ255" s="90" t="s">
        <v>194</v>
      </c>
    </row>
    <row r="256" spans="1:62" s="20" customFormat="1" ht="12" customHeight="1" x14ac:dyDescent="0.25">
      <c r="A256" s="23" t="s">
        <v>197</v>
      </c>
      <c r="B256" s="20" t="s">
        <v>127</v>
      </c>
      <c r="C256" s="86">
        <v>50.32</v>
      </c>
      <c r="D256" s="86">
        <v>51.4</v>
      </c>
      <c r="E256" s="25">
        <v>1.0799999999999983</v>
      </c>
      <c r="F256" s="20" t="s">
        <v>54</v>
      </c>
      <c r="G256" s="23"/>
      <c r="H256" s="20" t="s">
        <v>128</v>
      </c>
      <c r="I256" s="87" t="s">
        <v>129</v>
      </c>
      <c r="J256" s="26">
        <v>43080</v>
      </c>
      <c r="L256" s="20" t="s">
        <v>130</v>
      </c>
      <c r="M256" s="20" t="s">
        <v>131</v>
      </c>
      <c r="O256" s="23" t="s">
        <v>132</v>
      </c>
      <c r="P256" s="23"/>
      <c r="Q256" s="23" t="s">
        <v>133</v>
      </c>
      <c r="R256" s="23" t="s">
        <v>197</v>
      </c>
      <c r="S256" s="19">
        <v>0.06</v>
      </c>
      <c r="V256" s="20">
        <v>15</v>
      </c>
      <c r="W256" s="20">
        <v>2.5</v>
      </c>
      <c r="Y256" s="20">
        <v>630</v>
      </c>
      <c r="AA256" s="20">
        <v>5</v>
      </c>
      <c r="AB256" s="20">
        <v>0.5</v>
      </c>
      <c r="AD256" s="20">
        <v>348</v>
      </c>
      <c r="AE256" s="20">
        <v>28125</v>
      </c>
      <c r="AF256" s="20">
        <v>324</v>
      </c>
      <c r="AG256" s="20">
        <v>1</v>
      </c>
      <c r="AH256" s="20">
        <v>16</v>
      </c>
      <c r="AI256" s="20">
        <v>14</v>
      </c>
      <c r="AO256" s="29">
        <v>1.0799999999999983</v>
      </c>
      <c r="AP256" s="14">
        <v>0.06</v>
      </c>
      <c r="AQ256" s="15">
        <v>0.5</v>
      </c>
      <c r="AR256" s="16">
        <v>6.3E-2</v>
      </c>
      <c r="AS256" s="16">
        <v>2.5000000000000001E-4</v>
      </c>
      <c r="AT256" s="16">
        <v>1.5E-3</v>
      </c>
      <c r="AU256" s="17">
        <v>0.12977448026550115</v>
      </c>
      <c r="AV256" s="16">
        <v>0.13780153903819101</v>
      </c>
      <c r="AW256" s="18">
        <v>4.7326709956618096</v>
      </c>
      <c r="AX256" s="19">
        <v>0.13601854999999999</v>
      </c>
      <c r="BF256" s="19"/>
      <c r="BG256" s="14"/>
      <c r="BI256" s="55" t="s">
        <v>73</v>
      </c>
      <c r="BJ256" s="31" t="s">
        <v>62</v>
      </c>
    </row>
    <row r="257" spans="1:62" s="20" customFormat="1" ht="12" customHeight="1" x14ac:dyDescent="0.25">
      <c r="A257" s="23" t="s">
        <v>198</v>
      </c>
      <c r="B257" s="20" t="s">
        <v>127</v>
      </c>
      <c r="C257" s="86">
        <v>51.4</v>
      </c>
      <c r="D257" s="86">
        <v>52.2</v>
      </c>
      <c r="E257" s="25">
        <v>0.80000000000000426</v>
      </c>
      <c r="F257" s="20" t="s">
        <v>54</v>
      </c>
      <c r="G257" s="23"/>
      <c r="H257" s="20" t="s">
        <v>128</v>
      </c>
      <c r="I257" s="87" t="s">
        <v>129</v>
      </c>
      <c r="J257" s="26">
        <v>43080</v>
      </c>
      <c r="L257" s="20" t="s">
        <v>130</v>
      </c>
      <c r="M257" s="20" t="s">
        <v>131</v>
      </c>
      <c r="O257" s="23" t="s">
        <v>132</v>
      </c>
      <c r="P257" s="23"/>
      <c r="Q257" s="23" t="s">
        <v>133</v>
      </c>
      <c r="R257" s="23" t="s">
        <v>198</v>
      </c>
      <c r="S257" s="19">
        <v>5.0000000000000001E-3</v>
      </c>
      <c r="V257" s="20">
        <v>63</v>
      </c>
      <c r="W257" s="20">
        <v>2.5</v>
      </c>
      <c r="Y257" s="20">
        <v>1502</v>
      </c>
      <c r="AA257" s="20">
        <v>67</v>
      </c>
      <c r="AB257" s="20">
        <v>0.5</v>
      </c>
      <c r="AD257" s="20">
        <v>1187</v>
      </c>
      <c r="AE257" s="20">
        <v>36910</v>
      </c>
      <c r="AF257" s="20">
        <v>1024</v>
      </c>
      <c r="AG257" s="20">
        <v>3</v>
      </c>
      <c r="AH257" s="20">
        <v>19</v>
      </c>
      <c r="AI257" s="20">
        <v>24</v>
      </c>
      <c r="AO257" s="29">
        <v>0.80000000000000426</v>
      </c>
      <c r="AP257" s="14">
        <v>5.0000000000000001E-3</v>
      </c>
      <c r="AQ257" s="15">
        <v>0.5</v>
      </c>
      <c r="AR257" s="16">
        <v>0.1502</v>
      </c>
      <c r="AS257" s="16">
        <v>2.5000000000000001E-4</v>
      </c>
      <c r="AT257" s="16">
        <v>6.3E-3</v>
      </c>
      <c r="AU257" s="17">
        <v>0.16686101752022006</v>
      </c>
      <c r="AV257" s="16">
        <v>0.17718202355904525</v>
      </c>
      <c r="AW257" s="18">
        <v>5.4116584372303995</v>
      </c>
      <c r="AX257" s="19">
        <v>0.17805996999999998</v>
      </c>
      <c r="BF257" s="19"/>
      <c r="BG257" s="14"/>
      <c r="BI257" s="55" t="s">
        <v>73</v>
      </c>
      <c r="BJ257" s="31" t="s">
        <v>62</v>
      </c>
    </row>
    <row r="258" spans="1:62" s="20" customFormat="1" ht="12" customHeight="1" x14ac:dyDescent="0.25">
      <c r="A258" s="23" t="s">
        <v>199</v>
      </c>
      <c r="B258" s="20" t="s">
        <v>127</v>
      </c>
      <c r="C258" s="86">
        <v>52.2</v>
      </c>
      <c r="D258" s="86">
        <v>53</v>
      </c>
      <c r="E258" s="25">
        <v>0.79999999999999716</v>
      </c>
      <c r="F258" s="20" t="s">
        <v>54</v>
      </c>
      <c r="G258" s="23"/>
      <c r="H258" s="20" t="s">
        <v>128</v>
      </c>
      <c r="I258" s="87" t="s">
        <v>129</v>
      </c>
      <c r="J258" s="26">
        <v>43080</v>
      </c>
      <c r="L258" s="20" t="s">
        <v>130</v>
      </c>
      <c r="M258" s="20" t="s">
        <v>131</v>
      </c>
      <c r="O258" s="23" t="s">
        <v>132</v>
      </c>
      <c r="P258" s="23"/>
      <c r="Q258" s="23" t="s">
        <v>133</v>
      </c>
      <c r="R258" s="23" t="s">
        <v>199</v>
      </c>
      <c r="S258" s="19">
        <v>5.0000000000000001E-3</v>
      </c>
      <c r="T258" s="20">
        <v>5.0000000000000001E-3</v>
      </c>
      <c r="V258" s="20">
        <v>48</v>
      </c>
      <c r="W258" s="20">
        <v>2.5</v>
      </c>
      <c r="Y258" s="20">
        <v>1523</v>
      </c>
      <c r="AA258" s="20">
        <v>34</v>
      </c>
      <c r="AB258" s="20">
        <v>0.5</v>
      </c>
      <c r="AD258" s="20">
        <v>1661</v>
      </c>
      <c r="AE258" s="20">
        <v>42160</v>
      </c>
      <c r="AF258" s="20">
        <v>1135</v>
      </c>
      <c r="AG258" s="20">
        <v>3</v>
      </c>
      <c r="AH258" s="20">
        <v>19</v>
      </c>
      <c r="AI258" s="20">
        <v>24</v>
      </c>
      <c r="AO258" s="29">
        <v>0.79999999999999716</v>
      </c>
      <c r="AP258" s="14">
        <v>5.0000000000000001E-3</v>
      </c>
      <c r="AQ258" s="15">
        <v>0.5</v>
      </c>
      <c r="AR258" s="16">
        <v>0.15229999999999999</v>
      </c>
      <c r="AS258" s="16">
        <v>2.5000000000000001E-4</v>
      </c>
      <c r="AT258" s="16">
        <v>4.7999999999999996E-3</v>
      </c>
      <c r="AU258" s="17">
        <v>0.1657243117562627</v>
      </c>
      <c r="AV258" s="16">
        <v>0.17597500810125691</v>
      </c>
      <c r="AW258" s="18">
        <v>5.3726584372303989</v>
      </c>
      <c r="AX258" s="19">
        <v>0.17723061999999998</v>
      </c>
      <c r="BF258" s="19"/>
      <c r="BG258" s="14"/>
      <c r="BI258" s="55" t="s">
        <v>73</v>
      </c>
      <c r="BJ258" s="31" t="s">
        <v>62</v>
      </c>
    </row>
    <row r="259" spans="1:62" s="20" customFormat="1" ht="12" customHeight="1" x14ac:dyDescent="0.25">
      <c r="A259" s="23" t="s">
        <v>200</v>
      </c>
      <c r="B259" s="20" t="s">
        <v>127</v>
      </c>
      <c r="C259" s="86">
        <v>53</v>
      </c>
      <c r="D259" s="86">
        <v>53.69</v>
      </c>
      <c r="E259" s="25">
        <v>0.68999999999999773</v>
      </c>
      <c r="F259" s="20" t="s">
        <v>54</v>
      </c>
      <c r="G259" s="23"/>
      <c r="H259" s="20" t="s">
        <v>128</v>
      </c>
      <c r="I259" s="87" t="s">
        <v>129</v>
      </c>
      <c r="J259" s="26">
        <v>43080</v>
      </c>
      <c r="L259" s="20" t="s">
        <v>130</v>
      </c>
      <c r="M259" s="20" t="s">
        <v>131</v>
      </c>
      <c r="O259" s="23" t="s">
        <v>132</v>
      </c>
      <c r="P259" s="23"/>
      <c r="Q259" s="23" t="s">
        <v>133</v>
      </c>
      <c r="R259" s="23" t="s">
        <v>200</v>
      </c>
      <c r="S259" s="19">
        <v>7.0000000000000007E-2</v>
      </c>
      <c r="V259" s="20">
        <v>50</v>
      </c>
      <c r="W259" s="20">
        <v>6</v>
      </c>
      <c r="Y259" s="20">
        <v>646</v>
      </c>
      <c r="AA259" s="20">
        <v>15</v>
      </c>
      <c r="AB259" s="20">
        <v>0.5</v>
      </c>
      <c r="AD259" s="20">
        <v>673</v>
      </c>
      <c r="AE259" s="20">
        <v>28035</v>
      </c>
      <c r="AF259" s="20">
        <v>549</v>
      </c>
      <c r="AG259" s="20">
        <v>2</v>
      </c>
      <c r="AH259" s="20">
        <v>16</v>
      </c>
      <c r="AI259" s="20">
        <v>16</v>
      </c>
      <c r="AO259" s="29">
        <v>0.68999999999999773</v>
      </c>
      <c r="AP259" s="14">
        <v>7.0000000000000007E-2</v>
      </c>
      <c r="AQ259" s="15">
        <v>0.5</v>
      </c>
      <c r="AR259" s="16">
        <v>6.4600000000000005E-2</v>
      </c>
      <c r="AS259" s="16">
        <v>5.9999999999999995E-4</v>
      </c>
      <c r="AT259" s="16">
        <v>5.0000000000000001E-3</v>
      </c>
      <c r="AU259" s="17">
        <v>0.14871930537821429</v>
      </c>
      <c r="AV259" s="16">
        <v>0.15791817562190338</v>
      </c>
      <c r="AW259" s="18">
        <v>5.4389505517402474</v>
      </c>
      <c r="AX259" s="19">
        <v>0.15457757999999999</v>
      </c>
      <c r="BF259" s="19"/>
      <c r="BG259" s="14"/>
      <c r="BI259" s="55" t="s">
        <v>73</v>
      </c>
      <c r="BJ259" s="31" t="s">
        <v>62</v>
      </c>
    </row>
    <row r="260" spans="1:62" s="20" customFormat="1" ht="12" customHeight="1" x14ac:dyDescent="0.25">
      <c r="A260" s="23" t="s">
        <v>201</v>
      </c>
      <c r="B260" s="20" t="s">
        <v>127</v>
      </c>
      <c r="C260" s="86">
        <v>53.69</v>
      </c>
      <c r="D260" s="86">
        <v>55.3</v>
      </c>
      <c r="E260" s="25">
        <v>1.6099999999999994</v>
      </c>
      <c r="F260" s="20" t="s">
        <v>54</v>
      </c>
      <c r="G260" s="23"/>
      <c r="H260" s="20" t="s">
        <v>128</v>
      </c>
      <c r="I260" s="87" t="s">
        <v>129</v>
      </c>
      <c r="J260" s="26">
        <v>43080</v>
      </c>
      <c r="L260" s="20" t="s">
        <v>130</v>
      </c>
      <c r="M260" s="20" t="s">
        <v>131</v>
      </c>
      <c r="O260" s="23" t="s">
        <v>132</v>
      </c>
      <c r="P260" s="23"/>
      <c r="Q260" s="23" t="s">
        <v>133</v>
      </c>
      <c r="R260" s="23" t="s">
        <v>201</v>
      </c>
      <c r="S260" s="19">
        <v>0.06</v>
      </c>
      <c r="V260" s="20">
        <v>5</v>
      </c>
      <c r="W260" s="20">
        <v>2.5</v>
      </c>
      <c r="Y260" s="20">
        <v>313</v>
      </c>
      <c r="AA260" s="20">
        <v>5</v>
      </c>
      <c r="AB260" s="20">
        <v>0.5</v>
      </c>
      <c r="AD260" s="20">
        <v>98</v>
      </c>
      <c r="AE260" s="20">
        <v>13395</v>
      </c>
      <c r="AF260" s="20">
        <v>269</v>
      </c>
      <c r="AG260" s="20">
        <v>0.5</v>
      </c>
      <c r="AH260" s="20">
        <v>10</v>
      </c>
      <c r="AI260" s="20">
        <v>6</v>
      </c>
      <c r="AO260" s="29">
        <v>1.6099999999999994</v>
      </c>
      <c r="AP260" s="14">
        <v>0.06</v>
      </c>
      <c r="AQ260" s="15">
        <v>0.5</v>
      </c>
      <c r="AR260" s="16">
        <v>3.1300000000000001E-2</v>
      </c>
      <c r="AS260" s="16">
        <v>2.5000000000000001E-4</v>
      </c>
      <c r="AT260" s="16">
        <v>5.0000000000000001E-4</v>
      </c>
      <c r="AU260" s="17">
        <v>9.7844780036440093E-2</v>
      </c>
      <c r="AV260" s="16">
        <v>0.10389686206633211</v>
      </c>
      <c r="AW260" s="18">
        <v>3.7136709956618099</v>
      </c>
      <c r="AX260" s="19">
        <v>0.10236565</v>
      </c>
      <c r="BF260" s="19"/>
      <c r="BG260" s="14"/>
      <c r="BI260" s="55" t="s">
        <v>73</v>
      </c>
      <c r="BJ260" s="31" t="s">
        <v>62</v>
      </c>
    </row>
    <row r="261" spans="1:62" s="20" customFormat="1" ht="12" customHeight="1" x14ac:dyDescent="0.25">
      <c r="A261" s="44" t="s">
        <v>202</v>
      </c>
      <c r="B261" s="45" t="s">
        <v>127</v>
      </c>
      <c r="C261" s="96">
        <v>53.69</v>
      </c>
      <c r="D261" s="96">
        <v>55.3</v>
      </c>
      <c r="E261" s="47">
        <v>1.6099999999999994</v>
      </c>
      <c r="F261" s="45" t="s">
        <v>66</v>
      </c>
      <c r="G261" s="44" t="s">
        <v>67</v>
      </c>
      <c r="H261" s="45" t="s">
        <v>68</v>
      </c>
      <c r="I261" s="97" t="s">
        <v>129</v>
      </c>
      <c r="J261" s="48">
        <v>43080</v>
      </c>
      <c r="K261" s="45"/>
      <c r="L261" s="45" t="s">
        <v>130</v>
      </c>
      <c r="M261" s="45" t="s">
        <v>131</v>
      </c>
      <c r="N261" s="45"/>
      <c r="O261" s="44" t="s">
        <v>132</v>
      </c>
      <c r="P261" s="44"/>
      <c r="Q261" s="44" t="s">
        <v>133</v>
      </c>
      <c r="R261" s="44" t="s">
        <v>202</v>
      </c>
      <c r="S261" s="51">
        <v>5.0000000000000001E-3</v>
      </c>
      <c r="T261" s="45"/>
      <c r="U261" s="45"/>
      <c r="V261" s="45">
        <v>9</v>
      </c>
      <c r="W261" s="45">
        <v>2.5</v>
      </c>
      <c r="X261" s="45"/>
      <c r="Y261" s="45">
        <v>7</v>
      </c>
      <c r="Z261" s="45"/>
      <c r="AA261" s="45">
        <v>5</v>
      </c>
      <c r="AB261" s="45">
        <v>0.5</v>
      </c>
      <c r="AC261" s="45"/>
      <c r="AD261" s="45">
        <v>66</v>
      </c>
      <c r="AE261" s="45">
        <v>7010</v>
      </c>
      <c r="AF261" s="45">
        <v>56</v>
      </c>
      <c r="AG261" s="45">
        <v>0.5</v>
      </c>
      <c r="AH261" s="45">
        <v>5</v>
      </c>
      <c r="AI261" s="45">
        <v>2.5</v>
      </c>
      <c r="AJ261" s="45"/>
      <c r="AK261" s="45"/>
      <c r="AL261" s="45"/>
      <c r="AM261" s="45"/>
      <c r="AN261" s="45"/>
      <c r="AO261" s="29">
        <v>1.6099999999999994</v>
      </c>
      <c r="AP261" s="14">
        <v>5.0000000000000001E-3</v>
      </c>
      <c r="AQ261" s="15">
        <v>0.5</v>
      </c>
      <c r="AR261" s="16">
        <v>6.9999999999999999E-4</v>
      </c>
      <c r="AS261" s="16">
        <v>2.5000000000000001E-4</v>
      </c>
      <c r="AT261" s="16">
        <v>8.9999999999999998E-4</v>
      </c>
      <c r="AU261" s="17">
        <v>1.4857757541829495E-2</v>
      </c>
      <c r="AV261" s="16">
        <v>1.5776767911007187E-2</v>
      </c>
      <c r="AW261" s="18">
        <v>0.55945843723040001</v>
      </c>
      <c r="AX261" s="19">
        <v>1.8014309999999999E-2</v>
      </c>
      <c r="BF261" s="19"/>
      <c r="BG261" s="14"/>
      <c r="BI261" s="55" t="s">
        <v>73</v>
      </c>
      <c r="BJ261" s="31" t="s">
        <v>62</v>
      </c>
    </row>
    <row r="262" spans="1:62" s="20" customFormat="1" ht="12" customHeight="1" x14ac:dyDescent="0.25">
      <c r="A262" s="23" t="s">
        <v>203</v>
      </c>
      <c r="B262" s="20" t="s">
        <v>127</v>
      </c>
      <c r="C262" s="86">
        <v>55.3</v>
      </c>
      <c r="D262" s="86">
        <v>56.1</v>
      </c>
      <c r="E262" s="25">
        <v>0.80000000000000426</v>
      </c>
      <c r="F262" s="20" t="s">
        <v>54</v>
      </c>
      <c r="G262" s="23"/>
      <c r="H262" s="20" t="s">
        <v>128</v>
      </c>
      <c r="I262" s="87" t="s">
        <v>129</v>
      </c>
      <c r="J262" s="26">
        <v>43080</v>
      </c>
      <c r="L262" s="20" t="s">
        <v>130</v>
      </c>
      <c r="M262" s="20" t="s">
        <v>131</v>
      </c>
      <c r="O262" s="23" t="s">
        <v>132</v>
      </c>
      <c r="P262" s="23"/>
      <c r="Q262" s="23" t="s">
        <v>133</v>
      </c>
      <c r="R262" s="23" t="s">
        <v>203</v>
      </c>
      <c r="S262" s="19">
        <v>0.03</v>
      </c>
      <c r="V262" s="20">
        <v>3</v>
      </c>
      <c r="W262" s="20">
        <v>2.5</v>
      </c>
      <c r="Y262" s="20">
        <v>799</v>
      </c>
      <c r="AA262" s="20">
        <v>5</v>
      </c>
      <c r="AB262" s="20">
        <v>0.5</v>
      </c>
      <c r="AD262" s="20">
        <v>261</v>
      </c>
      <c r="AE262" s="20">
        <v>14985</v>
      </c>
      <c r="AF262" s="20">
        <v>418</v>
      </c>
      <c r="AG262" s="20">
        <v>0.5</v>
      </c>
      <c r="AH262" s="20">
        <v>11</v>
      </c>
      <c r="AI262" s="20">
        <v>7</v>
      </c>
      <c r="AO262" s="29">
        <v>0.80000000000000426</v>
      </c>
      <c r="AP262" s="14">
        <v>0.03</v>
      </c>
      <c r="AQ262" s="15">
        <v>0.5</v>
      </c>
      <c r="AR262" s="16">
        <v>7.9899999999999999E-2</v>
      </c>
      <c r="AS262" s="16">
        <v>2.5000000000000001E-4</v>
      </c>
      <c r="AT262" s="16">
        <v>2.9999999999999997E-4</v>
      </c>
      <c r="AU262" s="17">
        <v>0.11319853749727647</v>
      </c>
      <c r="AV262" s="16">
        <v>0.12020030942974112</v>
      </c>
      <c r="AW262" s="18">
        <v>3.9234823274264952</v>
      </c>
      <c r="AX262" s="19">
        <v>0.12083007</v>
      </c>
      <c r="BF262" s="19"/>
      <c r="BG262" s="14"/>
      <c r="BI262" s="55" t="s">
        <v>73</v>
      </c>
      <c r="BJ262" s="31" t="s">
        <v>62</v>
      </c>
    </row>
    <row r="263" spans="1:62" s="20" customFormat="1" ht="12" customHeight="1" x14ac:dyDescent="0.25">
      <c r="A263" s="23" t="s">
        <v>204</v>
      </c>
      <c r="B263" s="20" t="s">
        <v>127</v>
      </c>
      <c r="C263" s="86">
        <v>56.3</v>
      </c>
      <c r="D263" s="86">
        <v>57.5</v>
      </c>
      <c r="E263" s="25">
        <v>1.2000000000000028</v>
      </c>
      <c r="F263" s="20" t="s">
        <v>54</v>
      </c>
      <c r="G263" s="23"/>
      <c r="H263" s="20" t="s">
        <v>128</v>
      </c>
      <c r="I263" s="87" t="s">
        <v>129</v>
      </c>
      <c r="J263" s="26">
        <v>43080</v>
      </c>
      <c r="L263" s="20" t="s">
        <v>130</v>
      </c>
      <c r="M263" s="20" t="s">
        <v>131</v>
      </c>
      <c r="O263" s="23" t="s">
        <v>132</v>
      </c>
      <c r="P263" s="23"/>
      <c r="Q263" s="23" t="s">
        <v>133</v>
      </c>
      <c r="R263" s="23" t="s">
        <v>204</v>
      </c>
      <c r="S263" s="19">
        <v>5.0000000000000001E-3</v>
      </c>
      <c r="V263" s="20">
        <v>7</v>
      </c>
      <c r="W263" s="20">
        <v>38</v>
      </c>
      <c r="Y263" s="20">
        <v>1303</v>
      </c>
      <c r="AA263" s="20">
        <v>5</v>
      </c>
      <c r="AB263" s="20">
        <v>0.5</v>
      </c>
      <c r="AD263" s="20">
        <v>637</v>
      </c>
      <c r="AE263" s="20">
        <v>16500</v>
      </c>
      <c r="AF263" s="20">
        <v>687</v>
      </c>
      <c r="AG263" s="20">
        <v>2</v>
      </c>
      <c r="AH263" s="20">
        <v>5</v>
      </c>
      <c r="AI263" s="20">
        <v>6</v>
      </c>
      <c r="AO263" s="29">
        <v>1.2000000000000028</v>
      </c>
      <c r="AP263" s="14">
        <v>5.0000000000000001E-3</v>
      </c>
      <c r="AQ263" s="15">
        <v>0.5</v>
      </c>
      <c r="AR263" s="16">
        <v>0.1303</v>
      </c>
      <c r="AS263" s="16">
        <v>3.8E-3</v>
      </c>
      <c r="AT263" s="16">
        <v>6.9999999999999999E-4</v>
      </c>
      <c r="AU263" s="17">
        <v>0.13822906670361637</v>
      </c>
      <c r="AV263" s="16">
        <v>0.14677907468865284</v>
      </c>
      <c r="AW263" s="18">
        <v>4.5226084372303994</v>
      </c>
      <c r="AX263" s="19">
        <v>0.14934236999999997</v>
      </c>
      <c r="BF263" s="19"/>
      <c r="BG263" s="14"/>
      <c r="BI263" s="55" t="s">
        <v>73</v>
      </c>
      <c r="BJ263" s="31" t="s">
        <v>62</v>
      </c>
    </row>
    <row r="264" spans="1:62" s="20" customFormat="1" ht="12" customHeight="1" x14ac:dyDescent="0.25">
      <c r="A264" s="23" t="s">
        <v>205</v>
      </c>
      <c r="B264" s="20" t="s">
        <v>127</v>
      </c>
      <c r="C264" s="86">
        <v>57.5</v>
      </c>
      <c r="D264" s="86">
        <v>58.6</v>
      </c>
      <c r="E264" s="25">
        <v>1.1000000000000014</v>
      </c>
      <c r="F264" s="20" t="s">
        <v>54</v>
      </c>
      <c r="G264" s="23"/>
      <c r="H264" s="20" t="s">
        <v>128</v>
      </c>
      <c r="I264" s="87" t="s">
        <v>129</v>
      </c>
      <c r="J264" s="26">
        <v>43080</v>
      </c>
      <c r="L264" s="20" t="s">
        <v>130</v>
      </c>
      <c r="M264" s="20" t="s">
        <v>131</v>
      </c>
      <c r="O264" s="23" t="s">
        <v>132</v>
      </c>
      <c r="P264" s="23"/>
      <c r="Q264" s="23" t="s">
        <v>133</v>
      </c>
      <c r="R264" s="23" t="s">
        <v>205</v>
      </c>
      <c r="S264" s="19">
        <v>0.02</v>
      </c>
      <c r="V264" s="20">
        <v>10</v>
      </c>
      <c r="W264" s="20">
        <v>11</v>
      </c>
      <c r="Y264" s="20">
        <v>846</v>
      </c>
      <c r="AA264" s="20">
        <v>5</v>
      </c>
      <c r="AB264" s="20">
        <v>0.5</v>
      </c>
      <c r="AD264" s="20">
        <v>763</v>
      </c>
      <c r="AE264" s="20">
        <v>13950</v>
      </c>
      <c r="AF264" s="20">
        <v>349</v>
      </c>
      <c r="AG264" s="20">
        <v>0.5</v>
      </c>
      <c r="AH264" s="20">
        <v>10</v>
      </c>
      <c r="AI264" s="20">
        <v>7</v>
      </c>
      <c r="AO264" s="29">
        <v>1.1000000000000014</v>
      </c>
      <c r="AP264" s="14">
        <v>0.02</v>
      </c>
      <c r="AQ264" s="15">
        <v>0.5</v>
      </c>
      <c r="AR264" s="16">
        <v>8.4599999999999995E-2</v>
      </c>
      <c r="AS264" s="16">
        <v>1.1000000000000001E-3</v>
      </c>
      <c r="AT264" s="16">
        <v>1E-3</v>
      </c>
      <c r="AU264" s="17">
        <v>0.10949376653440092</v>
      </c>
      <c r="AV264" s="16">
        <v>0.11626638390429274</v>
      </c>
      <c r="AW264" s="18">
        <v>3.7218027713480568</v>
      </c>
      <c r="AX264" s="19">
        <v>0.11748937999999999</v>
      </c>
      <c r="BF264" s="19"/>
      <c r="BG264" s="14"/>
      <c r="BI264" s="55" t="s">
        <v>73</v>
      </c>
      <c r="BJ264" s="31" t="s">
        <v>62</v>
      </c>
    </row>
    <row r="265" spans="1:62" s="20" customFormat="1" ht="12" customHeight="1" x14ac:dyDescent="0.25">
      <c r="A265" s="23" t="s">
        <v>206</v>
      </c>
      <c r="B265" s="20" t="s">
        <v>127</v>
      </c>
      <c r="C265" s="86">
        <v>58.6</v>
      </c>
      <c r="D265" s="86">
        <v>59.93</v>
      </c>
      <c r="E265" s="25">
        <v>1.3299999999999983</v>
      </c>
      <c r="F265" s="20" t="s">
        <v>54</v>
      </c>
      <c r="G265" s="23"/>
      <c r="H265" s="20" t="s">
        <v>128</v>
      </c>
      <c r="I265" s="87" t="s">
        <v>129</v>
      </c>
      <c r="J265" s="26">
        <v>43080</v>
      </c>
      <c r="L265" s="20" t="s">
        <v>130</v>
      </c>
      <c r="M265" s="20" t="s">
        <v>131</v>
      </c>
      <c r="O265" s="23" t="s">
        <v>132</v>
      </c>
      <c r="P265" s="23"/>
      <c r="Q265" s="23" t="s">
        <v>133</v>
      </c>
      <c r="R265" s="23" t="s">
        <v>206</v>
      </c>
      <c r="S265" s="19">
        <v>0.03</v>
      </c>
      <c r="V265" s="20">
        <v>22</v>
      </c>
      <c r="W265" s="20">
        <v>136</v>
      </c>
      <c r="Y265" s="20">
        <v>1009</v>
      </c>
      <c r="AA265" s="20">
        <v>10</v>
      </c>
      <c r="AB265" s="20">
        <v>0.5</v>
      </c>
      <c r="AD265" s="20">
        <v>1566</v>
      </c>
      <c r="AE265" s="20">
        <v>13100</v>
      </c>
      <c r="AF265" s="20">
        <v>287</v>
      </c>
      <c r="AG265" s="20">
        <v>2</v>
      </c>
      <c r="AH265" s="20">
        <v>5</v>
      </c>
      <c r="AI265" s="20">
        <v>11</v>
      </c>
      <c r="AO265" s="29">
        <v>1.3299999999999983</v>
      </c>
      <c r="AP265" s="14">
        <v>0.03</v>
      </c>
      <c r="AQ265" s="15">
        <v>0.5</v>
      </c>
      <c r="AR265" s="16">
        <v>0.1009</v>
      </c>
      <c r="AS265" s="16">
        <v>1.3599999999999999E-2</v>
      </c>
      <c r="AT265" s="16">
        <v>2.2000000000000001E-3</v>
      </c>
      <c r="AU265" s="17">
        <v>0.14344800497616245</v>
      </c>
      <c r="AV265" s="16">
        <v>0.15232082468935271</v>
      </c>
      <c r="AW265" s="18">
        <v>5.0164323274264957</v>
      </c>
      <c r="AX265" s="19">
        <v>0.15350786</v>
      </c>
      <c r="BF265" s="19"/>
      <c r="BG265" s="14"/>
      <c r="BI265" s="55" t="s">
        <v>73</v>
      </c>
      <c r="BJ265" s="31" t="s">
        <v>62</v>
      </c>
    </row>
    <row r="266" spans="1:62" s="20" customFormat="1" ht="12" customHeight="1" x14ac:dyDescent="0.25">
      <c r="A266" s="23" t="s">
        <v>207</v>
      </c>
      <c r="B266" s="20" t="s">
        <v>127</v>
      </c>
      <c r="C266" s="86">
        <v>59.93</v>
      </c>
      <c r="D266" s="86">
        <v>61</v>
      </c>
      <c r="E266" s="25">
        <v>1.0700000000000003</v>
      </c>
      <c r="F266" s="20" t="s">
        <v>54</v>
      </c>
      <c r="G266" s="23"/>
      <c r="H266" s="20" t="s">
        <v>128</v>
      </c>
      <c r="I266" s="87" t="s">
        <v>129</v>
      </c>
      <c r="J266" s="26">
        <v>43080</v>
      </c>
      <c r="L266" s="20" t="s">
        <v>130</v>
      </c>
      <c r="M266" s="20" t="s">
        <v>131</v>
      </c>
      <c r="O266" s="23" t="s">
        <v>132</v>
      </c>
      <c r="P266" s="23"/>
      <c r="Q266" s="23" t="s">
        <v>133</v>
      </c>
      <c r="R266" s="23" t="s">
        <v>207</v>
      </c>
      <c r="S266" s="19">
        <v>0.03</v>
      </c>
      <c r="V266" s="20">
        <v>28</v>
      </c>
      <c r="W266" s="20">
        <v>76</v>
      </c>
      <c r="Y266" s="20">
        <v>3972</v>
      </c>
      <c r="AA266" s="20">
        <v>38</v>
      </c>
      <c r="AB266" s="20">
        <v>0.5</v>
      </c>
      <c r="AD266" s="20">
        <v>1825</v>
      </c>
      <c r="AE266" s="20">
        <v>17690</v>
      </c>
      <c r="AF266" s="20">
        <v>707</v>
      </c>
      <c r="AG266" s="20">
        <v>5</v>
      </c>
      <c r="AH266" s="20">
        <v>11</v>
      </c>
      <c r="AI266" s="20">
        <v>13</v>
      </c>
      <c r="AO266" s="29">
        <v>1.0700000000000003</v>
      </c>
      <c r="AP266" s="14">
        <v>0.03</v>
      </c>
      <c r="AQ266" s="15">
        <v>0.5</v>
      </c>
      <c r="AR266" s="16">
        <v>0.3972</v>
      </c>
      <c r="AS266" s="16">
        <v>7.6E-3</v>
      </c>
      <c r="AT266" s="16">
        <v>2.8E-3</v>
      </c>
      <c r="AU266" s="17">
        <v>0.42080015771723045</v>
      </c>
      <c r="AV266" s="16">
        <v>0.44682829199018509</v>
      </c>
      <c r="AW266" s="18">
        <v>13.796232327426493</v>
      </c>
      <c r="AX266" s="19">
        <v>0.44739880000000004</v>
      </c>
      <c r="BF266" s="19"/>
      <c r="BG266" s="14"/>
      <c r="BI266" s="55" t="s">
        <v>73</v>
      </c>
      <c r="BJ266" s="31" t="s">
        <v>62</v>
      </c>
    </row>
    <row r="267" spans="1:62" s="20" customFormat="1" ht="12" customHeight="1" x14ac:dyDescent="0.25">
      <c r="A267" s="23" t="s">
        <v>208</v>
      </c>
      <c r="B267" s="20" t="s">
        <v>127</v>
      </c>
      <c r="C267" s="86">
        <v>61</v>
      </c>
      <c r="D267" s="86">
        <v>62</v>
      </c>
      <c r="E267" s="25">
        <v>1</v>
      </c>
      <c r="F267" s="20" t="s">
        <v>54</v>
      </c>
      <c r="G267" s="23"/>
      <c r="H267" s="20" t="s">
        <v>128</v>
      </c>
      <c r="I267" s="87" t="s">
        <v>129</v>
      </c>
      <c r="J267" s="26">
        <v>43080</v>
      </c>
      <c r="L267" s="20" t="s">
        <v>130</v>
      </c>
      <c r="M267" s="20" t="s">
        <v>131</v>
      </c>
      <c r="O267" s="23" t="s">
        <v>132</v>
      </c>
      <c r="P267" s="23"/>
      <c r="Q267" s="23" t="s">
        <v>133</v>
      </c>
      <c r="R267" s="23" t="s">
        <v>208</v>
      </c>
      <c r="S267" s="19">
        <v>0.03</v>
      </c>
      <c r="V267" s="20">
        <v>54</v>
      </c>
      <c r="W267" s="20">
        <v>5</v>
      </c>
      <c r="Y267" s="20">
        <v>1445</v>
      </c>
      <c r="AA267" s="20">
        <v>25</v>
      </c>
      <c r="AB267" s="20">
        <v>0.5</v>
      </c>
      <c r="AD267" s="20">
        <v>1747</v>
      </c>
      <c r="AE267" s="20">
        <v>13385</v>
      </c>
      <c r="AF267" s="20">
        <v>471</v>
      </c>
      <c r="AG267" s="20">
        <v>8</v>
      </c>
      <c r="AH267" s="20">
        <v>12</v>
      </c>
      <c r="AI267" s="20">
        <v>5</v>
      </c>
      <c r="AO267" s="29">
        <v>1</v>
      </c>
      <c r="AP267" s="14">
        <v>0.03</v>
      </c>
      <c r="AQ267" s="15">
        <v>0.5</v>
      </c>
      <c r="AR267" s="16">
        <v>0.14449999999999999</v>
      </c>
      <c r="AS267" s="16">
        <v>5.0000000000000001E-4</v>
      </c>
      <c r="AT267" s="16">
        <v>5.4000000000000003E-3</v>
      </c>
      <c r="AU267" s="17">
        <v>0.18474666456594813</v>
      </c>
      <c r="AV267" s="16">
        <v>0.19617396777298329</v>
      </c>
      <c r="AW267" s="18">
        <v>6.214532327426495</v>
      </c>
      <c r="AX267" s="19">
        <v>0.19553905999999999</v>
      </c>
      <c r="BF267" s="19"/>
      <c r="BG267" s="14"/>
      <c r="BI267" s="55" t="s">
        <v>73</v>
      </c>
      <c r="BJ267" s="31" t="s">
        <v>62</v>
      </c>
    </row>
    <row r="268" spans="1:62" s="20" customFormat="1" ht="12" customHeight="1" x14ac:dyDescent="0.25">
      <c r="A268" s="23" t="s">
        <v>209</v>
      </c>
      <c r="B268" s="20" t="s">
        <v>127</v>
      </c>
      <c r="C268" s="86">
        <v>62</v>
      </c>
      <c r="D268" s="86">
        <v>63</v>
      </c>
      <c r="E268" s="25">
        <v>1</v>
      </c>
      <c r="F268" s="20" t="s">
        <v>54</v>
      </c>
      <c r="G268" s="23"/>
      <c r="H268" s="20" t="s">
        <v>128</v>
      </c>
      <c r="I268" s="87" t="s">
        <v>129</v>
      </c>
      <c r="J268" s="26">
        <v>43080</v>
      </c>
      <c r="L268" s="20" t="s">
        <v>130</v>
      </c>
      <c r="M268" s="20" t="s">
        <v>131</v>
      </c>
      <c r="O268" s="23" t="s">
        <v>132</v>
      </c>
      <c r="P268" s="23"/>
      <c r="Q268" s="23" t="s">
        <v>133</v>
      </c>
      <c r="R268" s="23" t="s">
        <v>209</v>
      </c>
      <c r="S268" s="19">
        <v>0.06</v>
      </c>
      <c r="V268" s="20">
        <v>1</v>
      </c>
      <c r="W268" s="20">
        <v>2.5</v>
      </c>
      <c r="Y268" s="20">
        <v>156</v>
      </c>
      <c r="AA268" s="20">
        <v>5</v>
      </c>
      <c r="AB268" s="20">
        <v>0.5</v>
      </c>
      <c r="AD268" s="20">
        <v>329</v>
      </c>
      <c r="AE268" s="20">
        <v>8670</v>
      </c>
      <c r="AF268" s="20">
        <v>212</v>
      </c>
      <c r="AG268" s="20">
        <v>0.5</v>
      </c>
      <c r="AH268" s="20">
        <v>5</v>
      </c>
      <c r="AI268" s="20">
        <v>5</v>
      </c>
      <c r="AO268" s="29">
        <v>1</v>
      </c>
      <c r="AP268" s="14">
        <v>0.06</v>
      </c>
      <c r="AQ268" s="15">
        <v>0.5</v>
      </c>
      <c r="AR268" s="16">
        <v>1.5599999999999999E-2</v>
      </c>
      <c r="AS268" s="16">
        <v>2.5000000000000001E-4</v>
      </c>
      <c r="AT268" s="16">
        <v>1E-4</v>
      </c>
      <c r="AU268" s="17">
        <v>8.2228817555480407E-2</v>
      </c>
      <c r="AV268" s="16">
        <v>8.7314991277588544E-2</v>
      </c>
      <c r="AW268" s="18">
        <v>3.2154709956618102</v>
      </c>
      <c r="AX268" s="19">
        <v>8.5884489999999994E-2</v>
      </c>
      <c r="BF268" s="19"/>
      <c r="BG268" s="14"/>
      <c r="BI268" s="55" t="s">
        <v>73</v>
      </c>
      <c r="BJ268" s="31" t="s">
        <v>62</v>
      </c>
    </row>
    <row r="269" spans="1:62" s="20" customFormat="1" ht="12" customHeight="1" x14ac:dyDescent="0.25">
      <c r="A269" s="23" t="s">
        <v>210</v>
      </c>
      <c r="B269" s="20" t="s">
        <v>127</v>
      </c>
      <c r="C269" s="86">
        <v>63</v>
      </c>
      <c r="D269" s="86">
        <v>63.72</v>
      </c>
      <c r="E269" s="25">
        <v>0.71999999999999886</v>
      </c>
      <c r="F269" s="20" t="s">
        <v>54</v>
      </c>
      <c r="G269" s="23"/>
      <c r="H269" s="20" t="s">
        <v>128</v>
      </c>
      <c r="I269" s="87" t="s">
        <v>129</v>
      </c>
      <c r="J269" s="26">
        <v>43080</v>
      </c>
      <c r="L269" s="20" t="s">
        <v>130</v>
      </c>
      <c r="M269" s="20" t="s">
        <v>131</v>
      </c>
      <c r="O269" s="23" t="s">
        <v>132</v>
      </c>
      <c r="P269" s="23"/>
      <c r="Q269" s="23" t="s">
        <v>133</v>
      </c>
      <c r="R269" s="23" t="s">
        <v>210</v>
      </c>
      <c r="S269" s="19">
        <v>0.03</v>
      </c>
      <c r="V269" s="20">
        <v>2</v>
      </c>
      <c r="W269" s="20">
        <v>2.5</v>
      </c>
      <c r="Y269" s="20">
        <v>148</v>
      </c>
      <c r="AA269" s="20">
        <v>5</v>
      </c>
      <c r="AB269" s="20">
        <v>0.5</v>
      </c>
      <c r="AD269" s="20">
        <v>334</v>
      </c>
      <c r="AE269" s="20">
        <v>8380</v>
      </c>
      <c r="AF269" s="20">
        <v>234</v>
      </c>
      <c r="AG269" s="20">
        <v>0.5</v>
      </c>
      <c r="AH269" s="20">
        <v>11</v>
      </c>
      <c r="AI269" s="20">
        <v>5</v>
      </c>
      <c r="AO269" s="29">
        <v>0.71999999999999886</v>
      </c>
      <c r="AP269" s="14">
        <v>0.03</v>
      </c>
      <c r="AQ269" s="15">
        <v>0.5</v>
      </c>
      <c r="AR269" s="16">
        <v>1.4800000000000001E-2</v>
      </c>
      <c r="AS269" s="16">
        <v>2.5000000000000001E-4</v>
      </c>
      <c r="AT269" s="16">
        <v>2.0000000000000001E-4</v>
      </c>
      <c r="AU269" s="17">
        <v>5.1683043510286866E-2</v>
      </c>
      <c r="AV269" s="16">
        <v>5.4879841732555258E-2</v>
      </c>
      <c r="AW269" s="18">
        <v>1.9636823274264954</v>
      </c>
      <c r="AX269" s="19">
        <v>5.5534780000000006E-2</v>
      </c>
      <c r="BF269" s="19"/>
      <c r="BG269" s="14"/>
      <c r="BI269" s="55" t="s">
        <v>73</v>
      </c>
      <c r="BJ269" s="31" t="s">
        <v>62</v>
      </c>
    </row>
    <row r="270" spans="1:62" s="20" customFormat="1" ht="12" customHeight="1" x14ac:dyDescent="0.25">
      <c r="A270" s="23" t="s">
        <v>211</v>
      </c>
      <c r="B270" s="20" t="s">
        <v>127</v>
      </c>
      <c r="C270" s="86">
        <v>63.72</v>
      </c>
      <c r="D270" s="86">
        <v>64.45</v>
      </c>
      <c r="E270" s="25">
        <v>0.73000000000000398</v>
      </c>
      <c r="F270" s="20" t="s">
        <v>54</v>
      </c>
      <c r="G270" s="23"/>
      <c r="H270" s="20" t="s">
        <v>128</v>
      </c>
      <c r="I270" s="87" t="s">
        <v>129</v>
      </c>
      <c r="J270" s="26">
        <v>43080</v>
      </c>
      <c r="L270" s="20" t="s">
        <v>130</v>
      </c>
      <c r="M270" s="20" t="s">
        <v>131</v>
      </c>
      <c r="N270" s="20" t="s">
        <v>75</v>
      </c>
      <c r="O270" s="23" t="s">
        <v>132</v>
      </c>
      <c r="P270" s="23"/>
      <c r="Q270" s="23" t="s">
        <v>133</v>
      </c>
      <c r="R270" s="23" t="s">
        <v>211</v>
      </c>
      <c r="S270" s="19">
        <v>0.05</v>
      </c>
      <c r="V270" s="20">
        <v>5</v>
      </c>
      <c r="W270" s="20">
        <v>2.5</v>
      </c>
      <c r="Y270" s="20">
        <v>188</v>
      </c>
      <c r="AA270" s="20">
        <v>5</v>
      </c>
      <c r="AB270" s="20">
        <v>0.5</v>
      </c>
      <c r="AD270" s="20">
        <v>733</v>
      </c>
      <c r="AE270" s="20">
        <v>7835</v>
      </c>
      <c r="AF270" s="20">
        <v>247</v>
      </c>
      <c r="AG270" s="20">
        <v>0.5</v>
      </c>
      <c r="AH270" s="20">
        <v>10</v>
      </c>
      <c r="AI270" s="20">
        <v>5</v>
      </c>
      <c r="AO270" s="29">
        <v>0.73000000000000398</v>
      </c>
      <c r="AP270" s="14">
        <v>0.05</v>
      </c>
      <c r="AQ270" s="15">
        <v>0.5</v>
      </c>
      <c r="AR270" s="16">
        <v>1.8800000000000001E-2</v>
      </c>
      <c r="AS270" s="16">
        <v>2.5000000000000001E-4</v>
      </c>
      <c r="AT270" s="16">
        <v>5.0000000000000001E-4</v>
      </c>
      <c r="AU270" s="17">
        <v>7.6072915842171657E-2</v>
      </c>
      <c r="AV270" s="16">
        <v>8.0778322985592371E-2</v>
      </c>
      <c r="AW270" s="18">
        <v>2.9271414395833717</v>
      </c>
      <c r="AX270" s="19">
        <v>7.9950650000000012E-2</v>
      </c>
      <c r="BF270" s="19"/>
      <c r="BG270" s="14"/>
      <c r="BI270" s="55" t="s">
        <v>73</v>
      </c>
      <c r="BJ270" s="31" t="s">
        <v>62</v>
      </c>
    </row>
    <row r="271" spans="1:62" s="20" customFormat="1" ht="12" customHeight="1" x14ac:dyDescent="0.25">
      <c r="A271" s="56" t="s">
        <v>212</v>
      </c>
      <c r="B271" s="57" t="s">
        <v>127</v>
      </c>
      <c r="C271" s="91">
        <v>63.72</v>
      </c>
      <c r="D271" s="91">
        <v>64.45</v>
      </c>
      <c r="E271" s="92">
        <v>0.73000000000000398</v>
      </c>
      <c r="F271" s="57" t="s">
        <v>76</v>
      </c>
      <c r="G271" s="56" t="s">
        <v>211</v>
      </c>
      <c r="H271" s="57" t="s">
        <v>128</v>
      </c>
      <c r="I271" s="93" t="s">
        <v>129</v>
      </c>
      <c r="J271" s="60">
        <v>43080</v>
      </c>
      <c r="K271" s="57"/>
      <c r="L271" s="57" t="s">
        <v>130</v>
      </c>
      <c r="M271" s="57" t="s">
        <v>131</v>
      </c>
      <c r="N271" s="57" t="s">
        <v>75</v>
      </c>
      <c r="O271" s="56" t="s">
        <v>132</v>
      </c>
      <c r="P271" s="56"/>
      <c r="Q271" s="56" t="s">
        <v>133</v>
      </c>
      <c r="R271" s="56" t="s">
        <v>212</v>
      </c>
      <c r="S271" s="61">
        <v>5.0000000000000001E-3</v>
      </c>
      <c r="T271" s="57"/>
      <c r="U271" s="57"/>
      <c r="V271" s="57">
        <v>5</v>
      </c>
      <c r="W271" s="57">
        <v>2.5</v>
      </c>
      <c r="X271" s="57"/>
      <c r="Y271" s="57">
        <v>144</v>
      </c>
      <c r="Z271" s="57"/>
      <c r="AA271" s="57">
        <v>5</v>
      </c>
      <c r="AB271" s="57">
        <v>0.5</v>
      </c>
      <c r="AC271" s="57"/>
      <c r="AD271" s="57">
        <v>714</v>
      </c>
      <c r="AE271" s="57">
        <v>6665</v>
      </c>
      <c r="AF271" s="57">
        <v>194</v>
      </c>
      <c r="AG271" s="57">
        <v>0.5</v>
      </c>
      <c r="AH271" s="57">
        <v>5</v>
      </c>
      <c r="AI271" s="57">
        <v>2.5</v>
      </c>
      <c r="AJ271" s="57"/>
      <c r="AK271" s="57"/>
      <c r="AL271" s="57"/>
      <c r="AM271" s="57"/>
      <c r="AN271" s="57"/>
      <c r="AO271" s="29">
        <v>0.73000000000000398</v>
      </c>
      <c r="AP271" s="14">
        <v>5.0000000000000001E-3</v>
      </c>
      <c r="AQ271" s="15">
        <v>0.5</v>
      </c>
      <c r="AR271" s="16">
        <v>1.44E-2</v>
      </c>
      <c r="AS271" s="16">
        <v>2.5000000000000001E-4</v>
      </c>
      <c r="AT271" s="16">
        <v>5.0000000000000001E-4</v>
      </c>
      <c r="AU271" s="17">
        <v>2.6929219645789169E-2</v>
      </c>
      <c r="AV271" s="16">
        <v>2.859489712226362E-2</v>
      </c>
      <c r="AW271" s="18">
        <v>0.94325843723039993</v>
      </c>
      <c r="AX271" s="19">
        <v>3.093315E-2</v>
      </c>
      <c r="BF271" s="19"/>
      <c r="BG271" s="14"/>
      <c r="BI271" s="55" t="s">
        <v>73</v>
      </c>
      <c r="BJ271" s="31" t="s">
        <v>62</v>
      </c>
    </row>
    <row r="272" spans="1:62" s="20" customFormat="1" ht="12" customHeight="1" x14ac:dyDescent="0.2">
      <c r="A272" s="68" t="s">
        <v>213</v>
      </c>
      <c r="B272" s="69" t="s">
        <v>127</v>
      </c>
      <c r="C272" s="94">
        <v>63.72</v>
      </c>
      <c r="D272" s="94">
        <v>64.45</v>
      </c>
      <c r="E272" s="95">
        <v>0.73000000000000398</v>
      </c>
      <c r="F272" s="69" t="s">
        <v>77</v>
      </c>
      <c r="G272" s="68" t="s">
        <v>82</v>
      </c>
      <c r="H272" s="69" t="s">
        <v>79</v>
      </c>
      <c r="I272" s="69" t="s">
        <v>69</v>
      </c>
      <c r="J272" s="72">
        <v>43080</v>
      </c>
      <c r="K272" s="69"/>
      <c r="L272" s="69" t="s">
        <v>130</v>
      </c>
      <c r="M272" s="69" t="s">
        <v>131</v>
      </c>
      <c r="N272" s="69"/>
      <c r="O272" s="68" t="s">
        <v>132</v>
      </c>
      <c r="P272" s="68"/>
      <c r="Q272" s="68" t="s">
        <v>133</v>
      </c>
      <c r="R272" s="68" t="s">
        <v>213</v>
      </c>
      <c r="S272" s="73">
        <v>2.87</v>
      </c>
      <c r="T272" s="69"/>
      <c r="U272" s="69"/>
      <c r="V272" s="69">
        <v>4549</v>
      </c>
      <c r="W272" s="69">
        <v>8654</v>
      </c>
      <c r="X272" s="69"/>
      <c r="Y272" s="69" t="s">
        <v>214</v>
      </c>
      <c r="Z272" s="69">
        <v>11312</v>
      </c>
      <c r="AA272" s="69">
        <v>87</v>
      </c>
      <c r="AB272" s="69" t="s">
        <v>215</v>
      </c>
      <c r="AC272" s="69">
        <v>191</v>
      </c>
      <c r="AD272" s="69">
        <v>8685</v>
      </c>
      <c r="AE272" s="69">
        <v>32235</v>
      </c>
      <c r="AF272" s="69">
        <v>552</v>
      </c>
      <c r="AG272" s="69">
        <v>20</v>
      </c>
      <c r="AH272" s="69">
        <v>24</v>
      </c>
      <c r="AI272" s="69">
        <v>49</v>
      </c>
      <c r="AJ272" s="69"/>
      <c r="AK272" s="69"/>
      <c r="AL272" s="69"/>
      <c r="AM272" s="69"/>
      <c r="AN272" s="69"/>
      <c r="AO272" s="29">
        <v>0.73000000000000398</v>
      </c>
      <c r="AP272" s="14">
        <v>2.87</v>
      </c>
      <c r="AQ272" s="15">
        <v>191</v>
      </c>
      <c r="AR272" s="16">
        <v>1.1312</v>
      </c>
      <c r="AS272" s="16">
        <v>0.86539999999999995</v>
      </c>
      <c r="AT272" s="16">
        <v>0.45490000000000003</v>
      </c>
      <c r="AU272" s="17">
        <v>8.0562820753351243</v>
      </c>
      <c r="AV272" s="16">
        <v>8.5545946062408955</v>
      </c>
      <c r="AW272" s="18">
        <v>305.93626040554284</v>
      </c>
      <c r="AX272" s="19">
        <v>9.3735499299999994</v>
      </c>
      <c r="BF272" s="19"/>
      <c r="BG272" s="14"/>
      <c r="BI272" s="55" t="s">
        <v>73</v>
      </c>
      <c r="BJ272" s="31" t="s">
        <v>62</v>
      </c>
    </row>
    <row r="273" spans="1:64" s="20" customFormat="1" ht="12" customHeight="1" x14ac:dyDescent="0.25">
      <c r="A273" s="23" t="s">
        <v>216</v>
      </c>
      <c r="B273" s="20" t="s">
        <v>127</v>
      </c>
      <c r="C273" s="86">
        <v>64.45</v>
      </c>
      <c r="D273" s="86">
        <v>65.45</v>
      </c>
      <c r="E273" s="25">
        <v>1</v>
      </c>
      <c r="F273" s="20" t="s">
        <v>54</v>
      </c>
      <c r="G273" s="23"/>
      <c r="H273" s="20" t="s">
        <v>128</v>
      </c>
      <c r="I273" s="87" t="s">
        <v>129</v>
      </c>
      <c r="J273" s="26">
        <v>43080</v>
      </c>
      <c r="L273" s="20" t="s">
        <v>130</v>
      </c>
      <c r="M273" s="20" t="s">
        <v>131</v>
      </c>
      <c r="O273" s="23" t="s">
        <v>132</v>
      </c>
      <c r="P273" s="23"/>
      <c r="Q273" s="23" t="s">
        <v>133</v>
      </c>
      <c r="R273" s="23" t="s">
        <v>216</v>
      </c>
      <c r="S273" s="19">
        <v>0.03</v>
      </c>
      <c r="V273" s="20">
        <v>43</v>
      </c>
      <c r="W273" s="20">
        <v>108</v>
      </c>
      <c r="Y273" s="20">
        <v>1797</v>
      </c>
      <c r="AA273" s="20">
        <v>5</v>
      </c>
      <c r="AB273" s="20">
        <v>0.5</v>
      </c>
      <c r="AD273" s="20">
        <v>551</v>
      </c>
      <c r="AE273" s="20">
        <v>20710</v>
      </c>
      <c r="AF273" s="20">
        <v>1664</v>
      </c>
      <c r="AG273" s="20">
        <v>1</v>
      </c>
      <c r="AH273" s="20">
        <v>5</v>
      </c>
      <c r="AI273" s="20">
        <v>2.5</v>
      </c>
      <c r="AO273" s="29">
        <v>1</v>
      </c>
      <c r="AP273" s="14">
        <v>0.03</v>
      </c>
      <c r="AQ273" s="15">
        <v>0.5</v>
      </c>
      <c r="AR273" s="16">
        <v>0.1797</v>
      </c>
      <c r="AS273" s="16">
        <v>1.0800000000000001E-2</v>
      </c>
      <c r="AT273" s="16">
        <v>4.3E-3</v>
      </c>
      <c r="AU273" s="17">
        <v>0.22064882912518552</v>
      </c>
      <c r="AV273" s="16">
        <v>0.23429682151852435</v>
      </c>
      <c r="AW273" s="18">
        <v>7.4532323274264956</v>
      </c>
      <c r="AX273" s="19">
        <v>0.23473790999999997</v>
      </c>
      <c r="BF273" s="19"/>
      <c r="BG273" s="14"/>
      <c r="BI273" s="55" t="s">
        <v>73</v>
      </c>
      <c r="BJ273" s="31" t="s">
        <v>62</v>
      </c>
    </row>
    <row r="274" spans="1:64" s="20" customFormat="1" ht="12" customHeight="1" x14ac:dyDescent="0.25">
      <c r="A274" s="23" t="s">
        <v>217</v>
      </c>
      <c r="B274" s="20" t="s">
        <v>127</v>
      </c>
      <c r="C274" s="86">
        <v>65.45</v>
      </c>
      <c r="D274" s="86">
        <v>66.19</v>
      </c>
      <c r="E274" s="25">
        <v>0.73999999999999488</v>
      </c>
      <c r="F274" s="20" t="s">
        <v>54</v>
      </c>
      <c r="G274" s="23"/>
      <c r="H274" s="20" t="s">
        <v>128</v>
      </c>
      <c r="I274" s="87" t="s">
        <v>129</v>
      </c>
      <c r="J274" s="26">
        <v>43080</v>
      </c>
      <c r="L274" s="20" t="s">
        <v>130</v>
      </c>
      <c r="M274" s="20" t="s">
        <v>131</v>
      </c>
      <c r="O274" s="23" t="s">
        <v>132</v>
      </c>
      <c r="P274" s="23"/>
      <c r="Q274" s="23" t="s">
        <v>133</v>
      </c>
      <c r="R274" s="23" t="s">
        <v>217</v>
      </c>
      <c r="S274" s="19">
        <v>5.0000000000000001E-3</v>
      </c>
      <c r="V274" s="20">
        <v>10</v>
      </c>
      <c r="W274" s="20">
        <v>67</v>
      </c>
      <c r="Y274" s="20">
        <v>153</v>
      </c>
      <c r="AA274" s="20">
        <v>5</v>
      </c>
      <c r="AB274" s="20">
        <v>0.5</v>
      </c>
      <c r="AD274" s="20">
        <v>1481</v>
      </c>
      <c r="AE274" s="20">
        <v>6095</v>
      </c>
      <c r="AF274" s="20">
        <v>218</v>
      </c>
      <c r="AG274" s="20">
        <v>0.5</v>
      </c>
      <c r="AH274" s="20">
        <v>5</v>
      </c>
      <c r="AI274" s="20">
        <v>5</v>
      </c>
      <c r="AO274" s="29">
        <v>0.73999999999999488</v>
      </c>
      <c r="AP274" s="14">
        <v>5.0000000000000001E-3</v>
      </c>
      <c r="AQ274" s="15">
        <v>0.5</v>
      </c>
      <c r="AR274" s="16">
        <v>1.5299999999999999E-2</v>
      </c>
      <c r="AS274" s="16">
        <v>6.7000000000000002E-3</v>
      </c>
      <c r="AT274" s="16">
        <v>1E-3</v>
      </c>
      <c r="AU274" s="17">
        <v>3.1968827960731569E-2</v>
      </c>
      <c r="AV274" s="16">
        <v>3.3946224906647296E-2</v>
      </c>
      <c r="AW274" s="18">
        <v>1.1655084372304001</v>
      </c>
      <c r="AX274" s="19">
        <v>3.6658959999999997E-2</v>
      </c>
      <c r="BF274" s="19"/>
      <c r="BG274" s="14"/>
      <c r="BI274" s="55" t="s">
        <v>73</v>
      </c>
      <c r="BJ274" s="31" t="s">
        <v>62</v>
      </c>
    </row>
    <row r="275" spans="1:64" s="20" customFormat="1" ht="12" customHeight="1" x14ac:dyDescent="0.25">
      <c r="A275" s="23" t="s">
        <v>218</v>
      </c>
      <c r="B275" s="20" t="s">
        <v>127</v>
      </c>
      <c r="C275" s="86">
        <v>66.19</v>
      </c>
      <c r="D275" s="86">
        <v>67.02</v>
      </c>
      <c r="E275" s="25">
        <v>0.82999999999999829</v>
      </c>
      <c r="F275" s="20" t="s">
        <v>54</v>
      </c>
      <c r="G275" s="23"/>
      <c r="H275" s="20" t="s">
        <v>128</v>
      </c>
      <c r="I275" s="87" t="s">
        <v>129</v>
      </c>
      <c r="J275" s="26">
        <v>43080</v>
      </c>
      <c r="L275" s="20" t="s">
        <v>130</v>
      </c>
      <c r="M275" s="20" t="s">
        <v>131</v>
      </c>
      <c r="O275" s="23" t="s">
        <v>132</v>
      </c>
      <c r="P275" s="23"/>
      <c r="Q275" s="23" t="s">
        <v>133</v>
      </c>
      <c r="R275" s="23" t="s">
        <v>218</v>
      </c>
      <c r="S275" s="19">
        <v>5.0000000000000001E-3</v>
      </c>
      <c r="V275" s="20">
        <v>15</v>
      </c>
      <c r="W275" s="20">
        <v>78</v>
      </c>
      <c r="Y275" s="20">
        <v>297</v>
      </c>
      <c r="AA275" s="20">
        <v>5</v>
      </c>
      <c r="AB275" s="20">
        <v>0.5</v>
      </c>
      <c r="AD275" s="20">
        <v>756</v>
      </c>
      <c r="AE275" s="20">
        <v>8930</v>
      </c>
      <c r="AF275" s="20">
        <v>277</v>
      </c>
      <c r="AG275" s="20">
        <v>0.5</v>
      </c>
      <c r="AH275" s="20">
        <v>5</v>
      </c>
      <c r="AI275" s="20">
        <v>2.5</v>
      </c>
      <c r="AO275" s="29">
        <v>0.82999999999999829</v>
      </c>
      <c r="AP275" s="14">
        <v>5.0000000000000001E-3</v>
      </c>
      <c r="AQ275" s="15">
        <v>0.5</v>
      </c>
      <c r="AR275" s="16">
        <v>2.9700000000000001E-2</v>
      </c>
      <c r="AS275" s="16">
        <v>7.7999999999999996E-3</v>
      </c>
      <c r="AT275" s="16">
        <v>1.5E-3</v>
      </c>
      <c r="AU275" s="17">
        <v>4.7106017573600237E-2</v>
      </c>
      <c r="AV275" s="16">
        <v>5.0019708854328632E-2</v>
      </c>
      <c r="AW275" s="18">
        <v>1.6590084372304004</v>
      </c>
      <c r="AX275" s="19">
        <v>5.2691890000000005E-2</v>
      </c>
      <c r="BF275" s="19"/>
      <c r="BG275" s="14"/>
      <c r="BI275" s="55" t="s">
        <v>73</v>
      </c>
      <c r="BJ275" s="31" t="s">
        <v>62</v>
      </c>
    </row>
    <row r="276" spans="1:64" s="20" customFormat="1" ht="12" customHeight="1" x14ac:dyDescent="0.25">
      <c r="A276" s="23" t="s">
        <v>219</v>
      </c>
      <c r="B276" s="20" t="s">
        <v>127</v>
      </c>
      <c r="C276" s="86">
        <v>67.02</v>
      </c>
      <c r="D276" s="86">
        <v>67.78</v>
      </c>
      <c r="E276" s="25">
        <v>0.76000000000000512</v>
      </c>
      <c r="F276" s="20" t="s">
        <v>54</v>
      </c>
      <c r="G276" s="23"/>
      <c r="H276" s="20" t="s">
        <v>128</v>
      </c>
      <c r="I276" s="87" t="s">
        <v>129</v>
      </c>
      <c r="J276" s="26">
        <v>43080</v>
      </c>
      <c r="L276" s="20" t="s">
        <v>130</v>
      </c>
      <c r="M276" s="20" t="s">
        <v>131</v>
      </c>
      <c r="O276" s="23" t="s">
        <v>132</v>
      </c>
      <c r="P276" s="23"/>
      <c r="Q276" s="23" t="s">
        <v>133</v>
      </c>
      <c r="R276" s="23" t="s">
        <v>219</v>
      </c>
      <c r="S276" s="19">
        <v>0.09</v>
      </c>
      <c r="V276" s="20">
        <v>37</v>
      </c>
      <c r="W276" s="20">
        <v>105</v>
      </c>
      <c r="Y276" s="20">
        <v>515</v>
      </c>
      <c r="AA276" s="20">
        <v>18</v>
      </c>
      <c r="AB276" s="20">
        <v>0.5</v>
      </c>
      <c r="AD276" s="20">
        <v>3843</v>
      </c>
      <c r="AE276" s="20">
        <v>11810</v>
      </c>
      <c r="AF276" s="20">
        <v>351</v>
      </c>
      <c r="AG276" s="20">
        <v>1</v>
      </c>
      <c r="AH276" s="20">
        <v>5</v>
      </c>
      <c r="AI276" s="20">
        <v>2.5</v>
      </c>
      <c r="AO276" s="29">
        <v>0.76000000000000512</v>
      </c>
      <c r="AP276" s="14">
        <v>0.09</v>
      </c>
      <c r="AQ276" s="15">
        <v>0.5</v>
      </c>
      <c r="AR276" s="16">
        <v>5.1499999999999997E-2</v>
      </c>
      <c r="AS276" s="16">
        <v>1.0500000000000001E-2</v>
      </c>
      <c r="AT276" s="16">
        <v>3.7000000000000002E-3</v>
      </c>
      <c r="AU276" s="17">
        <v>0.15852414498436518</v>
      </c>
      <c r="AV276" s="16">
        <v>0.16832948287573318</v>
      </c>
      <c r="AW276" s="18">
        <v>6.0281096638971237</v>
      </c>
      <c r="AX276" s="19">
        <v>0.16467712999999998</v>
      </c>
      <c r="BF276" s="19"/>
      <c r="BG276" s="14"/>
      <c r="BI276" s="55" t="s">
        <v>73</v>
      </c>
      <c r="BJ276" s="31" t="s">
        <v>62</v>
      </c>
    </row>
    <row r="277" spans="1:64" s="20" customFormat="1" ht="12" customHeight="1" x14ac:dyDescent="0.25">
      <c r="A277" s="23" t="s">
        <v>220</v>
      </c>
      <c r="B277" s="20" t="s">
        <v>127</v>
      </c>
      <c r="C277" s="86">
        <v>67.78</v>
      </c>
      <c r="D277" s="86">
        <v>68.84</v>
      </c>
      <c r="E277" s="25">
        <v>1.0600000000000023</v>
      </c>
      <c r="F277" s="20" t="s">
        <v>54</v>
      </c>
      <c r="G277" s="23"/>
      <c r="H277" s="20" t="s">
        <v>128</v>
      </c>
      <c r="I277" s="87" t="s">
        <v>129</v>
      </c>
      <c r="J277" s="26">
        <v>43080</v>
      </c>
      <c r="L277" s="20" t="s">
        <v>130</v>
      </c>
      <c r="M277" s="20" t="s">
        <v>131</v>
      </c>
      <c r="O277" s="23" t="s">
        <v>132</v>
      </c>
      <c r="P277" s="23"/>
      <c r="Q277" s="23" t="s">
        <v>133</v>
      </c>
      <c r="R277" s="23" t="s">
        <v>220</v>
      </c>
      <c r="S277" s="19">
        <v>0.06</v>
      </c>
      <c r="V277" s="20">
        <v>20</v>
      </c>
      <c r="W277" s="20">
        <v>2.5</v>
      </c>
      <c r="Y277" s="20">
        <v>199</v>
      </c>
      <c r="AA277" s="20">
        <v>5</v>
      </c>
      <c r="AB277" s="20">
        <v>0.5</v>
      </c>
      <c r="AD277" s="20">
        <v>3234</v>
      </c>
      <c r="AE277" s="20">
        <v>9850</v>
      </c>
      <c r="AF277" s="20">
        <v>336</v>
      </c>
      <c r="AG277" s="20">
        <v>0.5</v>
      </c>
      <c r="AH277" s="20">
        <v>10</v>
      </c>
      <c r="AI277" s="20">
        <v>5</v>
      </c>
      <c r="AO277" s="29">
        <v>1.0600000000000023</v>
      </c>
      <c r="AP277" s="14">
        <v>0.06</v>
      </c>
      <c r="AQ277" s="15">
        <v>0.5</v>
      </c>
      <c r="AR277" s="16">
        <v>1.9900000000000001E-2</v>
      </c>
      <c r="AS277" s="16">
        <v>2.5000000000000001E-4</v>
      </c>
      <c r="AT277" s="16">
        <v>2E-3</v>
      </c>
      <c r="AU277" s="17">
        <v>9.0223218839861744E-2</v>
      </c>
      <c r="AV277" s="16">
        <v>9.5803877524120437E-2</v>
      </c>
      <c r="AW277" s="18">
        <v>3.4736709956618101</v>
      </c>
      <c r="AX277" s="19">
        <v>9.3895000000000006E-2</v>
      </c>
      <c r="BF277" s="19"/>
      <c r="BG277" s="14"/>
      <c r="BI277" s="55" t="s">
        <v>73</v>
      </c>
      <c r="BJ277" s="31" t="s">
        <v>62</v>
      </c>
    </row>
    <row r="278" spans="1:64" s="20" customFormat="1" ht="12" customHeight="1" x14ac:dyDescent="0.25">
      <c r="A278" s="23" t="s">
        <v>221</v>
      </c>
      <c r="B278" s="20" t="s">
        <v>127</v>
      </c>
      <c r="C278" s="86">
        <v>68.84</v>
      </c>
      <c r="D278" s="86">
        <v>70</v>
      </c>
      <c r="E278" s="25">
        <v>1.1599999999999966</v>
      </c>
      <c r="F278" s="20" t="s">
        <v>54</v>
      </c>
      <c r="G278" s="23"/>
      <c r="H278" s="20" t="s">
        <v>128</v>
      </c>
      <c r="I278" s="87" t="s">
        <v>129</v>
      </c>
      <c r="J278" s="26">
        <v>43080</v>
      </c>
      <c r="L278" s="20" t="s">
        <v>130</v>
      </c>
      <c r="M278" s="20" t="s">
        <v>131</v>
      </c>
      <c r="O278" s="23" t="s">
        <v>132</v>
      </c>
      <c r="P278" s="23"/>
      <c r="Q278" s="23" t="s">
        <v>133</v>
      </c>
      <c r="R278" s="23" t="s">
        <v>221</v>
      </c>
      <c r="S278" s="19">
        <v>0.06</v>
      </c>
      <c r="V278" s="20">
        <v>68</v>
      </c>
      <c r="W278" s="20">
        <v>89</v>
      </c>
      <c r="Y278" s="20">
        <v>1282</v>
      </c>
      <c r="AA278" s="20">
        <v>72</v>
      </c>
      <c r="AB278" s="20">
        <v>0.5</v>
      </c>
      <c r="AD278" s="20">
        <v>5705</v>
      </c>
      <c r="AE278" s="20">
        <v>17055</v>
      </c>
      <c r="AF278" s="20">
        <v>543</v>
      </c>
      <c r="AG278" s="20">
        <v>3</v>
      </c>
      <c r="AH278" s="20">
        <v>11</v>
      </c>
      <c r="AI278" s="20">
        <v>9</v>
      </c>
      <c r="AO278" s="29">
        <v>1.1599999999999966</v>
      </c>
      <c r="AP278" s="14">
        <v>0.06</v>
      </c>
      <c r="AQ278" s="15">
        <v>0.5</v>
      </c>
      <c r="AR278" s="16">
        <v>0.12820000000000001</v>
      </c>
      <c r="AS278" s="16">
        <v>8.8999999999999999E-3</v>
      </c>
      <c r="AT278" s="16">
        <v>6.7999999999999996E-3</v>
      </c>
      <c r="AU278" s="17">
        <v>0.20641032212100924</v>
      </c>
      <c r="AV278" s="16">
        <v>0.21917760721100116</v>
      </c>
      <c r="AW278" s="18">
        <v>7.2653209956618099</v>
      </c>
      <c r="AX278" s="19">
        <v>0.21673123999999996</v>
      </c>
      <c r="BF278" s="19"/>
      <c r="BG278" s="14"/>
      <c r="BI278" s="55" t="s">
        <v>73</v>
      </c>
      <c r="BJ278" s="31" t="s">
        <v>62</v>
      </c>
    </row>
    <row r="279" spans="1:64" s="20" customFormat="1" ht="12" customHeight="1" x14ac:dyDescent="0.25">
      <c r="A279" s="23" t="s">
        <v>222</v>
      </c>
      <c r="B279" s="20" t="s">
        <v>127</v>
      </c>
      <c r="C279" s="86">
        <v>70</v>
      </c>
      <c r="D279" s="86">
        <v>70.819999999999993</v>
      </c>
      <c r="E279" s="25">
        <v>0.81999999999999318</v>
      </c>
      <c r="F279" s="20" t="s">
        <v>54</v>
      </c>
      <c r="G279" s="23"/>
      <c r="H279" s="20" t="s">
        <v>128</v>
      </c>
      <c r="I279" s="87" t="s">
        <v>129</v>
      </c>
      <c r="J279" s="26">
        <v>43080</v>
      </c>
      <c r="L279" s="20" t="s">
        <v>130</v>
      </c>
      <c r="M279" s="20" t="s">
        <v>223</v>
      </c>
      <c r="O279" s="23" t="s">
        <v>150</v>
      </c>
      <c r="P279" s="23" t="s">
        <v>224</v>
      </c>
      <c r="Q279" s="23" t="s">
        <v>133</v>
      </c>
      <c r="R279" s="23" t="s">
        <v>222</v>
      </c>
      <c r="S279" s="19">
        <v>0.05</v>
      </c>
      <c r="V279" s="20">
        <v>95</v>
      </c>
      <c r="W279" s="20">
        <v>212</v>
      </c>
      <c r="Y279" s="20">
        <v>2557</v>
      </c>
      <c r="AA279" s="20">
        <v>102</v>
      </c>
      <c r="AB279" s="20">
        <v>0.5</v>
      </c>
      <c r="AD279" s="20">
        <v>7625</v>
      </c>
      <c r="AE279" s="20">
        <v>18245</v>
      </c>
      <c r="AF279" s="20">
        <v>584</v>
      </c>
      <c r="AG279" s="20">
        <v>5</v>
      </c>
      <c r="AH279" s="20">
        <v>10</v>
      </c>
      <c r="AI279" s="20">
        <v>21</v>
      </c>
      <c r="AO279" s="29">
        <v>0.81999999999999318</v>
      </c>
      <c r="AP279" s="14">
        <v>0.05</v>
      </c>
      <c r="AQ279" s="15">
        <v>0.5</v>
      </c>
      <c r="AR279" s="16">
        <v>0.25569999999999998</v>
      </c>
      <c r="AS279" s="16">
        <v>2.12E-2</v>
      </c>
      <c r="AT279" s="16">
        <v>9.4999999999999998E-3</v>
      </c>
      <c r="AU279" s="17">
        <v>0.32810364779360024</v>
      </c>
      <c r="AV279" s="16">
        <v>0.3483981406629606</v>
      </c>
      <c r="AW279" s="18">
        <v>11.16989143958337</v>
      </c>
      <c r="AX279" s="19">
        <v>0.34692971</v>
      </c>
      <c r="BF279" s="19"/>
      <c r="BG279" s="14"/>
      <c r="BI279" s="55" t="s">
        <v>150</v>
      </c>
      <c r="BJ279" s="31" t="s">
        <v>62</v>
      </c>
    </row>
    <row r="280" spans="1:64" s="20" customFormat="1" ht="12" customHeight="1" x14ac:dyDescent="0.25">
      <c r="A280" s="23" t="s">
        <v>225</v>
      </c>
      <c r="B280" s="20" t="s">
        <v>127</v>
      </c>
      <c r="C280" s="86">
        <v>70.819999999999993</v>
      </c>
      <c r="D280" s="86">
        <v>72</v>
      </c>
      <c r="E280" s="25">
        <v>1.1800000000000068</v>
      </c>
      <c r="F280" s="20" t="s">
        <v>54</v>
      </c>
      <c r="G280" s="23"/>
      <c r="H280" s="20" t="s">
        <v>128</v>
      </c>
      <c r="I280" s="87" t="s">
        <v>129</v>
      </c>
      <c r="J280" s="26">
        <v>43080</v>
      </c>
      <c r="L280" s="20" t="s">
        <v>130</v>
      </c>
      <c r="M280" s="20" t="s">
        <v>223</v>
      </c>
      <c r="O280" s="23" t="s">
        <v>150</v>
      </c>
      <c r="P280" s="23" t="s">
        <v>224</v>
      </c>
      <c r="Q280" s="23" t="s">
        <v>133</v>
      </c>
      <c r="R280" s="23" t="s">
        <v>225</v>
      </c>
      <c r="S280" s="19">
        <v>0.04</v>
      </c>
      <c r="V280" s="20">
        <v>293</v>
      </c>
      <c r="W280" s="20">
        <v>1074</v>
      </c>
      <c r="Y280" s="20">
        <v>800</v>
      </c>
      <c r="AA280" s="20">
        <v>67</v>
      </c>
      <c r="AB280" s="20">
        <v>2</v>
      </c>
      <c r="AD280" s="20">
        <v>14550</v>
      </c>
      <c r="AE280" s="20">
        <v>25000</v>
      </c>
      <c r="AF280" s="20">
        <v>549</v>
      </c>
      <c r="AG280" s="20">
        <v>7</v>
      </c>
      <c r="AH280" s="20">
        <v>15</v>
      </c>
      <c r="AI280" s="20">
        <v>20</v>
      </c>
      <c r="AO280" s="29">
        <v>1.1800000000000068</v>
      </c>
      <c r="AP280" s="14">
        <v>0.04</v>
      </c>
      <c r="AQ280" s="15">
        <v>2</v>
      </c>
      <c r="AR280" s="16">
        <v>0.08</v>
      </c>
      <c r="AS280" s="16">
        <v>0.1074</v>
      </c>
      <c r="AT280" s="16">
        <v>2.93E-2</v>
      </c>
      <c r="AU280" s="17">
        <v>0.257521009951447</v>
      </c>
      <c r="AV280" s="16">
        <v>0.27344969082810033</v>
      </c>
      <c r="AW280" s="18">
        <v>9.7844928610784763</v>
      </c>
      <c r="AX280" s="19">
        <v>0.28277628999999999</v>
      </c>
      <c r="BF280" s="19"/>
      <c r="BG280" s="14"/>
      <c r="BI280" s="55" t="s">
        <v>150</v>
      </c>
      <c r="BJ280" s="31" t="s">
        <v>62</v>
      </c>
    </row>
    <row r="281" spans="1:64" s="20" customFormat="1" ht="12" customHeight="1" x14ac:dyDescent="0.25">
      <c r="A281" s="23" t="s">
        <v>226</v>
      </c>
      <c r="B281" s="20" t="s">
        <v>127</v>
      </c>
      <c r="C281" s="86">
        <v>72</v>
      </c>
      <c r="D281" s="86">
        <v>73</v>
      </c>
      <c r="E281" s="25">
        <v>1</v>
      </c>
      <c r="F281" s="20" t="s">
        <v>54</v>
      </c>
      <c r="G281" s="23"/>
      <c r="H281" s="20" t="s">
        <v>128</v>
      </c>
      <c r="I281" s="87" t="s">
        <v>129</v>
      </c>
      <c r="J281" s="26">
        <v>43080</v>
      </c>
      <c r="L281" s="20" t="s">
        <v>130</v>
      </c>
      <c r="M281" s="20" t="s">
        <v>223</v>
      </c>
      <c r="O281" s="23" t="s">
        <v>150</v>
      </c>
      <c r="P281" s="23" t="s">
        <v>224</v>
      </c>
      <c r="Q281" s="23" t="s">
        <v>133</v>
      </c>
      <c r="R281" s="23" t="s">
        <v>226</v>
      </c>
      <c r="S281" s="19">
        <v>0.3</v>
      </c>
      <c r="T281" s="20">
        <v>0.36</v>
      </c>
      <c r="V281" s="20">
        <v>1116</v>
      </c>
      <c r="W281" s="20" t="s">
        <v>214</v>
      </c>
      <c r="X281" s="20">
        <v>21357</v>
      </c>
      <c r="Y281" s="20" t="s">
        <v>214</v>
      </c>
      <c r="Z281" s="20">
        <v>19331</v>
      </c>
      <c r="AA281" s="20">
        <v>6799</v>
      </c>
      <c r="AB281" s="20">
        <v>20</v>
      </c>
      <c r="AD281" s="20">
        <v>61000</v>
      </c>
      <c r="AE281" s="20">
        <v>73300</v>
      </c>
      <c r="AF281" s="20">
        <v>5605</v>
      </c>
      <c r="AG281" s="20">
        <v>196</v>
      </c>
      <c r="AH281" s="20">
        <v>46</v>
      </c>
      <c r="AI281" s="20">
        <v>445</v>
      </c>
      <c r="AO281" s="29">
        <v>1</v>
      </c>
      <c r="AP281" s="14">
        <v>0.32999999999999996</v>
      </c>
      <c r="AQ281" s="15">
        <v>20</v>
      </c>
      <c r="AR281" s="16">
        <v>1.9331</v>
      </c>
      <c r="AS281" s="16">
        <v>2.1356999999999999</v>
      </c>
      <c r="AT281" s="16">
        <v>0.1116</v>
      </c>
      <c r="AU281" s="17">
        <v>3.7148217068725078</v>
      </c>
      <c r="AV281" s="16">
        <v>3.944597947240597</v>
      </c>
      <c r="AW281" s="18">
        <v>143.16452171823568</v>
      </c>
      <c r="AX281" s="19">
        <v>4.1708243999999999</v>
      </c>
      <c r="AZ281" s="33"/>
      <c r="BA281" s="20">
        <v>1</v>
      </c>
      <c r="BB281" s="14">
        <v>0.32999999999999996</v>
      </c>
      <c r="BC281" s="15">
        <v>20</v>
      </c>
      <c r="BD281" s="16">
        <v>1.9331</v>
      </c>
      <c r="BE281" s="16">
        <v>2.1356999999999999</v>
      </c>
      <c r="BF281" s="16">
        <v>0.1116</v>
      </c>
      <c r="BG281" s="17">
        <v>3.7148217068725078</v>
      </c>
      <c r="BH281" s="16">
        <v>3.944597947240597</v>
      </c>
      <c r="BI281" s="55" t="s">
        <v>150</v>
      </c>
      <c r="BJ281" s="31" t="s">
        <v>62</v>
      </c>
      <c r="BK281" s="18">
        <v>143.16452171823568</v>
      </c>
      <c r="BL281" s="19">
        <v>4.1708243999999999</v>
      </c>
    </row>
    <row r="282" spans="1:64" s="20" customFormat="1" ht="12" customHeight="1" x14ac:dyDescent="0.25">
      <c r="A282" s="23" t="s">
        <v>227</v>
      </c>
      <c r="B282" s="20" t="s">
        <v>127</v>
      </c>
      <c r="C282" s="86">
        <v>73</v>
      </c>
      <c r="D282" s="86">
        <v>74</v>
      </c>
      <c r="E282" s="25">
        <v>1</v>
      </c>
      <c r="F282" s="20" t="s">
        <v>54</v>
      </c>
      <c r="G282" s="23"/>
      <c r="H282" s="20" t="s">
        <v>128</v>
      </c>
      <c r="I282" s="87" t="s">
        <v>129</v>
      </c>
      <c r="J282" s="26">
        <v>43080</v>
      </c>
      <c r="L282" s="20" t="s">
        <v>130</v>
      </c>
      <c r="M282" s="20" t="s">
        <v>223</v>
      </c>
      <c r="O282" s="23" t="s">
        <v>150</v>
      </c>
      <c r="P282" s="23" t="s">
        <v>224</v>
      </c>
      <c r="Q282" s="23" t="s">
        <v>133</v>
      </c>
      <c r="R282" s="23" t="s">
        <v>227</v>
      </c>
      <c r="S282" s="19">
        <v>1.32</v>
      </c>
      <c r="T282" s="20">
        <v>1.48</v>
      </c>
      <c r="V282" s="20">
        <v>5785</v>
      </c>
      <c r="W282" s="20" t="s">
        <v>214</v>
      </c>
      <c r="X282" s="20">
        <v>16200</v>
      </c>
      <c r="Y282" s="20" t="s">
        <v>214</v>
      </c>
      <c r="Z282" s="20">
        <v>38775</v>
      </c>
      <c r="AA282" s="20">
        <v>6395</v>
      </c>
      <c r="AB282" s="20">
        <v>67</v>
      </c>
      <c r="AD282" s="20">
        <v>166400</v>
      </c>
      <c r="AE282" s="20">
        <v>230150</v>
      </c>
      <c r="AF282" s="20">
        <v>12340</v>
      </c>
      <c r="AG282" s="20">
        <v>360</v>
      </c>
      <c r="AH282" s="20">
        <v>117</v>
      </c>
      <c r="AI282" s="20">
        <v>636</v>
      </c>
      <c r="AO282" s="29">
        <v>1</v>
      </c>
      <c r="AP282" s="14">
        <v>1.4</v>
      </c>
      <c r="AQ282" s="15">
        <v>67</v>
      </c>
      <c r="AR282" s="16">
        <v>3.8774999999999999</v>
      </c>
      <c r="AS282" s="16">
        <v>1.62</v>
      </c>
      <c r="AT282" s="16">
        <v>0.57850000000000001</v>
      </c>
      <c r="AU282" s="17">
        <v>8.0107153126199258</v>
      </c>
      <c r="AV282" s="16">
        <v>8.5062093611734806</v>
      </c>
      <c r="AW282" s="18">
        <v>289.31978818259961</v>
      </c>
      <c r="AX282" s="19">
        <v>8.7624686500000006</v>
      </c>
      <c r="AZ282" s="33"/>
      <c r="BA282" s="20">
        <v>1</v>
      </c>
      <c r="BB282" s="14">
        <v>1.4</v>
      </c>
      <c r="BC282" s="15">
        <v>67</v>
      </c>
      <c r="BD282" s="16">
        <v>3.8774999999999999</v>
      </c>
      <c r="BE282" s="16">
        <v>1.62</v>
      </c>
      <c r="BF282" s="16">
        <v>0.57850000000000001</v>
      </c>
      <c r="BG282" s="17">
        <v>8.0107153126199258</v>
      </c>
      <c r="BH282" s="16">
        <v>8.5062093611734806</v>
      </c>
      <c r="BI282" s="55" t="s">
        <v>150</v>
      </c>
      <c r="BJ282" s="31" t="s">
        <v>62</v>
      </c>
      <c r="BK282" s="18">
        <v>289.31978818259961</v>
      </c>
      <c r="BL282" s="19">
        <v>8.7624686500000006</v>
      </c>
    </row>
    <row r="283" spans="1:64" s="20" customFormat="1" ht="12" customHeight="1" x14ac:dyDescent="0.25">
      <c r="A283" s="23" t="s">
        <v>228</v>
      </c>
      <c r="B283" s="20" t="s">
        <v>127</v>
      </c>
      <c r="C283" s="86">
        <v>74</v>
      </c>
      <c r="D283" s="86">
        <v>75</v>
      </c>
      <c r="E283" s="25">
        <v>1</v>
      </c>
      <c r="F283" s="20" t="s">
        <v>54</v>
      </c>
      <c r="G283" s="23"/>
      <c r="H283" s="20" t="s">
        <v>128</v>
      </c>
      <c r="I283" s="87" t="s">
        <v>129</v>
      </c>
      <c r="J283" s="26">
        <v>43080</v>
      </c>
      <c r="L283" s="20" t="s">
        <v>130</v>
      </c>
      <c r="M283" s="20" t="s">
        <v>223</v>
      </c>
      <c r="O283" s="23" t="s">
        <v>150</v>
      </c>
      <c r="P283" s="23" t="s">
        <v>224</v>
      </c>
      <c r="Q283" s="23" t="s">
        <v>133</v>
      </c>
      <c r="R283" s="23" t="s">
        <v>228</v>
      </c>
      <c r="S283" s="19">
        <v>1.5</v>
      </c>
      <c r="T283" s="20">
        <v>1.52</v>
      </c>
      <c r="V283" s="20">
        <v>6230</v>
      </c>
      <c r="W283" s="20">
        <v>4082</v>
      </c>
      <c r="Y283" s="20" t="s">
        <v>214</v>
      </c>
      <c r="Z283" s="20">
        <v>30413</v>
      </c>
      <c r="AA283" s="20">
        <v>5155</v>
      </c>
      <c r="AB283" s="20">
        <v>25</v>
      </c>
      <c r="AD283" s="20">
        <v>124900</v>
      </c>
      <c r="AE283" s="20">
        <v>254300</v>
      </c>
      <c r="AF283" s="20">
        <v>10495</v>
      </c>
      <c r="AG283" s="20">
        <v>292</v>
      </c>
      <c r="AH283" s="20">
        <v>110</v>
      </c>
      <c r="AI283" s="20">
        <v>364</v>
      </c>
      <c r="AO283" s="29">
        <v>1</v>
      </c>
      <c r="AP283" s="14">
        <v>1.51</v>
      </c>
      <c r="AQ283" s="15">
        <v>25</v>
      </c>
      <c r="AR283" s="16">
        <v>3.0413000000000001</v>
      </c>
      <c r="AS283" s="16">
        <v>0.40820000000000001</v>
      </c>
      <c r="AT283" s="16">
        <v>0.623</v>
      </c>
      <c r="AU283" s="17">
        <v>6.2276308995642911</v>
      </c>
      <c r="AV283" s="16">
        <v>6.6128342087445704</v>
      </c>
      <c r="AW283" s="18">
        <v>219.21114592740321</v>
      </c>
      <c r="AX283" s="19">
        <v>6.5212354599999998</v>
      </c>
      <c r="AZ283" s="33"/>
      <c r="BA283" s="20">
        <v>1</v>
      </c>
      <c r="BB283" s="14">
        <v>1.51</v>
      </c>
      <c r="BC283" s="15">
        <v>25</v>
      </c>
      <c r="BD283" s="16">
        <v>3.0413000000000001</v>
      </c>
      <c r="BE283" s="16">
        <v>0.40820000000000001</v>
      </c>
      <c r="BF283" s="16">
        <v>0.623</v>
      </c>
      <c r="BG283" s="17">
        <v>6.2276308995642911</v>
      </c>
      <c r="BH283" s="16">
        <v>6.6128342087445704</v>
      </c>
      <c r="BI283" s="55" t="s">
        <v>150</v>
      </c>
      <c r="BJ283" s="31" t="s">
        <v>62</v>
      </c>
      <c r="BK283" s="18">
        <v>219.21114592740321</v>
      </c>
      <c r="BL283" s="19">
        <v>6.5212354599999998</v>
      </c>
    </row>
    <row r="284" spans="1:64" s="20" customFormat="1" ht="12" customHeight="1" x14ac:dyDescent="0.25">
      <c r="A284" s="23" t="s">
        <v>229</v>
      </c>
      <c r="B284" s="20" t="s">
        <v>127</v>
      </c>
      <c r="C284" s="86">
        <v>75</v>
      </c>
      <c r="D284" s="86">
        <v>76</v>
      </c>
      <c r="E284" s="25">
        <v>1</v>
      </c>
      <c r="F284" s="20" t="s">
        <v>54</v>
      </c>
      <c r="G284" s="23"/>
      <c r="H284" s="20" t="s">
        <v>128</v>
      </c>
      <c r="I284" s="87" t="s">
        <v>129</v>
      </c>
      <c r="J284" s="26">
        <v>43080</v>
      </c>
      <c r="L284" s="20" t="s">
        <v>130</v>
      </c>
      <c r="M284" s="20" t="s">
        <v>223</v>
      </c>
      <c r="O284" s="23" t="s">
        <v>150</v>
      </c>
      <c r="P284" s="23" t="s">
        <v>224</v>
      </c>
      <c r="Q284" s="23" t="s">
        <v>133</v>
      </c>
      <c r="R284" s="23" t="s">
        <v>229</v>
      </c>
      <c r="S284" s="19">
        <v>1.02</v>
      </c>
      <c r="T284" s="20">
        <v>1.1200000000000001</v>
      </c>
      <c r="V284" s="20">
        <v>6210</v>
      </c>
      <c r="W284" s="20">
        <v>3624</v>
      </c>
      <c r="Y284" s="20" t="s">
        <v>214</v>
      </c>
      <c r="Z284" s="20">
        <v>34769</v>
      </c>
      <c r="AA284" s="20">
        <v>6490</v>
      </c>
      <c r="AB284" s="20">
        <v>9</v>
      </c>
      <c r="AD284" s="20">
        <v>130550</v>
      </c>
      <c r="AE284" s="20">
        <v>297750</v>
      </c>
      <c r="AF284" s="20">
        <v>8085</v>
      </c>
      <c r="AG284" s="20">
        <v>350</v>
      </c>
      <c r="AH284" s="20">
        <v>113</v>
      </c>
      <c r="AI284" s="20">
        <v>460</v>
      </c>
      <c r="AO284" s="29">
        <v>1</v>
      </c>
      <c r="AP284" s="14">
        <v>1.07</v>
      </c>
      <c r="AQ284" s="15">
        <v>9</v>
      </c>
      <c r="AR284" s="16">
        <v>3.4769000000000001</v>
      </c>
      <c r="AS284" s="16">
        <v>0.3624</v>
      </c>
      <c r="AT284" s="16">
        <v>0.621</v>
      </c>
      <c r="AU284" s="17">
        <v>5.9406639663463201</v>
      </c>
      <c r="AV284" s="16">
        <v>6.3081172492190651</v>
      </c>
      <c r="AW284" s="18">
        <v>204.40304836583414</v>
      </c>
      <c r="AX284" s="19">
        <v>6.1549362200000006</v>
      </c>
      <c r="AZ284" s="33"/>
      <c r="BA284" s="20">
        <v>1</v>
      </c>
      <c r="BB284" s="14">
        <v>1.07</v>
      </c>
      <c r="BC284" s="15">
        <v>9</v>
      </c>
      <c r="BD284" s="16">
        <v>3.4769000000000001</v>
      </c>
      <c r="BE284" s="16">
        <v>0.3624</v>
      </c>
      <c r="BF284" s="16">
        <v>0.621</v>
      </c>
      <c r="BG284" s="17">
        <v>5.9406639663463201</v>
      </c>
      <c r="BH284" s="16">
        <v>6.3081172492190651</v>
      </c>
      <c r="BI284" s="55" t="s">
        <v>150</v>
      </c>
      <c r="BJ284" s="31" t="s">
        <v>62</v>
      </c>
      <c r="BK284" s="18">
        <v>204.40304836583414</v>
      </c>
      <c r="BL284" s="19">
        <v>6.1549362200000006</v>
      </c>
    </row>
    <row r="285" spans="1:64" s="20" customFormat="1" ht="12" customHeight="1" x14ac:dyDescent="0.25">
      <c r="A285" s="23" t="s">
        <v>230</v>
      </c>
      <c r="B285" s="20" t="s">
        <v>127</v>
      </c>
      <c r="C285" s="86">
        <v>76</v>
      </c>
      <c r="D285" s="86">
        <v>77</v>
      </c>
      <c r="E285" s="25">
        <v>1</v>
      </c>
      <c r="F285" s="20" t="s">
        <v>54</v>
      </c>
      <c r="G285" s="23"/>
      <c r="H285" s="20" t="s">
        <v>128</v>
      </c>
      <c r="I285" s="87" t="s">
        <v>129</v>
      </c>
      <c r="J285" s="26">
        <v>43080</v>
      </c>
      <c r="L285" s="20" t="s">
        <v>130</v>
      </c>
      <c r="M285" s="20" t="s">
        <v>223</v>
      </c>
      <c r="O285" s="23" t="s">
        <v>150</v>
      </c>
      <c r="P285" s="23" t="s">
        <v>224</v>
      </c>
      <c r="Q285" s="23" t="s">
        <v>133</v>
      </c>
      <c r="R285" s="23" t="s">
        <v>230</v>
      </c>
      <c r="S285" s="19">
        <v>1.44</v>
      </c>
      <c r="T285" s="20">
        <v>1.62</v>
      </c>
      <c r="V285" s="20">
        <v>7615</v>
      </c>
      <c r="W285" s="20">
        <v>9653</v>
      </c>
      <c r="Y285" s="20" t="s">
        <v>214</v>
      </c>
      <c r="Z285" s="20">
        <v>27298</v>
      </c>
      <c r="AA285" s="20">
        <v>8240</v>
      </c>
      <c r="AB285" s="20">
        <v>81</v>
      </c>
      <c r="AD285" s="20">
        <v>130700</v>
      </c>
      <c r="AE285" s="20">
        <v>297200</v>
      </c>
      <c r="AF285" s="20">
        <v>4352</v>
      </c>
      <c r="AG285" s="20">
        <v>338</v>
      </c>
      <c r="AH285" s="20">
        <v>121</v>
      </c>
      <c r="AI285" s="20">
        <v>1008</v>
      </c>
      <c r="AO285" s="29">
        <v>1</v>
      </c>
      <c r="AP285" s="14">
        <v>1.53</v>
      </c>
      <c r="AQ285" s="15">
        <v>81</v>
      </c>
      <c r="AR285" s="16">
        <v>2.7298</v>
      </c>
      <c r="AS285" s="16">
        <v>0.96530000000000005</v>
      </c>
      <c r="AT285" s="16">
        <v>0.76149999999999995</v>
      </c>
      <c r="AU285" s="17">
        <v>7.3215047138269593</v>
      </c>
      <c r="AV285" s="16">
        <v>7.7743683933591674</v>
      </c>
      <c r="AW285" s="18">
        <v>263.74199486897231</v>
      </c>
      <c r="AX285" s="19">
        <v>8.0029193900000006</v>
      </c>
      <c r="AZ285" s="33"/>
      <c r="BA285" s="20">
        <v>1</v>
      </c>
      <c r="BB285" s="14">
        <v>1.53</v>
      </c>
      <c r="BC285" s="15">
        <v>81</v>
      </c>
      <c r="BD285" s="16">
        <v>2.7298</v>
      </c>
      <c r="BE285" s="16">
        <v>0.96530000000000005</v>
      </c>
      <c r="BF285" s="16">
        <v>0.76149999999999995</v>
      </c>
      <c r="BG285" s="17">
        <v>7.3215047138269593</v>
      </c>
      <c r="BH285" s="16">
        <v>7.7743683933591674</v>
      </c>
      <c r="BI285" s="55" t="s">
        <v>150</v>
      </c>
      <c r="BJ285" s="31" t="s">
        <v>62</v>
      </c>
      <c r="BK285" s="18">
        <v>263.74199486897231</v>
      </c>
      <c r="BL285" s="19">
        <v>8.0029193900000006</v>
      </c>
    </row>
    <row r="286" spans="1:64" s="20" customFormat="1" ht="12" customHeight="1" x14ac:dyDescent="0.25">
      <c r="A286" s="23" t="s">
        <v>231</v>
      </c>
      <c r="B286" s="20" t="s">
        <v>127</v>
      </c>
      <c r="C286" s="86">
        <v>77</v>
      </c>
      <c r="D286" s="86">
        <v>78</v>
      </c>
      <c r="E286" s="25">
        <v>1</v>
      </c>
      <c r="F286" s="20" t="s">
        <v>54</v>
      </c>
      <c r="G286" s="23"/>
      <c r="H286" s="20" t="s">
        <v>128</v>
      </c>
      <c r="I286" s="87" t="s">
        <v>129</v>
      </c>
      <c r="J286" s="26">
        <v>43080</v>
      </c>
      <c r="L286" s="20" t="s">
        <v>130</v>
      </c>
      <c r="M286" s="20" t="s">
        <v>223</v>
      </c>
      <c r="O286" s="23" t="s">
        <v>150</v>
      </c>
      <c r="P286" s="23" t="s">
        <v>224</v>
      </c>
      <c r="Q286" s="23" t="s">
        <v>133</v>
      </c>
      <c r="R286" s="23" t="s">
        <v>231</v>
      </c>
      <c r="S286" s="19">
        <v>0.44</v>
      </c>
      <c r="V286" s="20">
        <v>6705</v>
      </c>
      <c r="W286" s="20" t="s">
        <v>214</v>
      </c>
      <c r="X286" s="20">
        <v>19717</v>
      </c>
      <c r="Y286" s="20" t="s">
        <v>214</v>
      </c>
      <c r="Z286" s="20">
        <v>104808</v>
      </c>
      <c r="AA286" s="20">
        <v>5790</v>
      </c>
      <c r="AB286" s="20" t="s">
        <v>215</v>
      </c>
      <c r="AC286" s="20">
        <v>244</v>
      </c>
      <c r="AD286" s="20">
        <v>126450</v>
      </c>
      <c r="AE286" s="20">
        <v>246300</v>
      </c>
      <c r="AF286" s="20">
        <v>18105</v>
      </c>
      <c r="AG286" s="20">
        <v>682</v>
      </c>
      <c r="AH286" s="20">
        <v>136</v>
      </c>
      <c r="AI286" s="20">
        <v>864</v>
      </c>
      <c r="AO286" s="29">
        <v>1</v>
      </c>
      <c r="AP286" s="14">
        <v>0.44</v>
      </c>
      <c r="AQ286" s="15">
        <v>244</v>
      </c>
      <c r="AR286" s="16">
        <v>10.4808</v>
      </c>
      <c r="AS286" s="16">
        <v>1.9717</v>
      </c>
      <c r="AT286" s="16">
        <v>0.67049999999999998</v>
      </c>
      <c r="AU286" s="17">
        <v>16.183868263270082</v>
      </c>
      <c r="AV286" s="16">
        <v>17.184903763107666</v>
      </c>
      <c r="AW286" s="18">
        <v>556.85670615274762</v>
      </c>
      <c r="AX286" s="19">
        <v>18.502790010000002</v>
      </c>
      <c r="AZ286" s="98"/>
      <c r="BA286" s="20">
        <v>1</v>
      </c>
      <c r="BB286" s="14">
        <v>0.44</v>
      </c>
      <c r="BC286" s="15">
        <v>244</v>
      </c>
      <c r="BD286" s="16">
        <v>10.4808</v>
      </c>
      <c r="BE286" s="16">
        <v>1.9717</v>
      </c>
      <c r="BF286" s="16">
        <v>0.67049999999999998</v>
      </c>
      <c r="BG286" s="17">
        <v>16.183868263270082</v>
      </c>
      <c r="BH286" s="16">
        <v>17.184903763107666</v>
      </c>
      <c r="BI286" s="55" t="s">
        <v>150</v>
      </c>
      <c r="BJ286" s="31" t="s">
        <v>62</v>
      </c>
      <c r="BK286" s="18">
        <v>556.85670615274762</v>
      </c>
      <c r="BL286" s="19">
        <v>18.502790010000002</v>
      </c>
    </row>
    <row r="287" spans="1:64" s="20" customFormat="1" ht="12" customHeight="1" x14ac:dyDescent="0.25">
      <c r="A287" s="23" t="s">
        <v>232</v>
      </c>
      <c r="B287" s="20" t="s">
        <v>127</v>
      </c>
      <c r="C287" s="86">
        <v>78</v>
      </c>
      <c r="D287" s="86">
        <v>79</v>
      </c>
      <c r="E287" s="25">
        <v>1</v>
      </c>
      <c r="F287" s="20" t="s">
        <v>54</v>
      </c>
      <c r="G287" s="23"/>
      <c r="H287" s="20" t="s">
        <v>128</v>
      </c>
      <c r="I287" s="87" t="s">
        <v>129</v>
      </c>
      <c r="J287" s="26">
        <v>43080</v>
      </c>
      <c r="L287" s="20" t="s">
        <v>130</v>
      </c>
      <c r="M287" s="20" t="s">
        <v>223</v>
      </c>
      <c r="O287" s="23" t="s">
        <v>150</v>
      </c>
      <c r="P287" s="23" t="s">
        <v>224</v>
      </c>
      <c r="Q287" s="23" t="s">
        <v>133</v>
      </c>
      <c r="R287" s="23" t="s">
        <v>232</v>
      </c>
      <c r="S287" s="19">
        <v>0.32</v>
      </c>
      <c r="T287" s="20">
        <v>0.4</v>
      </c>
      <c r="V287" s="20">
        <v>5405</v>
      </c>
      <c r="W287" s="20" t="s">
        <v>214</v>
      </c>
      <c r="X287" s="20">
        <v>23146</v>
      </c>
      <c r="Y287" s="20" t="s">
        <v>214</v>
      </c>
      <c r="Z287" s="20">
        <v>110616</v>
      </c>
      <c r="AA287" s="20">
        <v>4878</v>
      </c>
      <c r="AB287" s="20" t="s">
        <v>215</v>
      </c>
      <c r="AC287" s="20">
        <v>293</v>
      </c>
      <c r="AD287" s="20">
        <v>128050</v>
      </c>
      <c r="AE287" s="20">
        <v>249950</v>
      </c>
      <c r="AF287" s="20">
        <v>23550</v>
      </c>
      <c r="AG287" s="20">
        <v>686</v>
      </c>
      <c r="AH287" s="20">
        <v>131</v>
      </c>
      <c r="AI287" s="20">
        <v>411</v>
      </c>
      <c r="AO287" s="29">
        <v>1</v>
      </c>
      <c r="AP287" s="14">
        <v>0.36</v>
      </c>
      <c r="AQ287" s="15">
        <v>293</v>
      </c>
      <c r="AR287" s="16">
        <v>11.0616</v>
      </c>
      <c r="AS287" s="16">
        <v>2.3146</v>
      </c>
      <c r="AT287" s="16">
        <v>0.54049999999999998</v>
      </c>
      <c r="AU287" s="17">
        <v>17.254944664448157</v>
      </c>
      <c r="AV287" s="16">
        <v>18.322230425544412</v>
      </c>
      <c r="AW287" s="18">
        <v>596.71484830485576</v>
      </c>
      <c r="AX287" s="19">
        <v>19.979135730000003</v>
      </c>
      <c r="AZ287" s="98"/>
      <c r="BA287" s="20">
        <v>1</v>
      </c>
      <c r="BB287" s="14">
        <v>0.36</v>
      </c>
      <c r="BC287" s="15">
        <v>293</v>
      </c>
      <c r="BD287" s="16">
        <v>11.0616</v>
      </c>
      <c r="BE287" s="16">
        <v>2.3146</v>
      </c>
      <c r="BF287" s="16">
        <v>0.54049999999999998</v>
      </c>
      <c r="BG287" s="17">
        <v>17.254944664448157</v>
      </c>
      <c r="BH287" s="16">
        <v>18.322230425544412</v>
      </c>
      <c r="BI287" s="55" t="s">
        <v>150</v>
      </c>
      <c r="BJ287" s="31" t="s">
        <v>62</v>
      </c>
      <c r="BK287" s="18">
        <v>596.71484830485576</v>
      </c>
      <c r="BL287" s="19">
        <v>19.979135730000003</v>
      </c>
    </row>
    <row r="288" spans="1:64" s="20" customFormat="1" ht="12" customHeight="1" x14ac:dyDescent="0.25">
      <c r="A288" s="23" t="s">
        <v>233</v>
      </c>
      <c r="B288" s="20" t="s">
        <v>127</v>
      </c>
      <c r="C288" s="86">
        <v>79</v>
      </c>
      <c r="D288" s="86">
        <v>80</v>
      </c>
      <c r="E288" s="25">
        <v>1</v>
      </c>
      <c r="F288" s="20" t="s">
        <v>54</v>
      </c>
      <c r="G288" s="23"/>
      <c r="H288" s="20" t="s">
        <v>128</v>
      </c>
      <c r="I288" s="87" t="s">
        <v>129</v>
      </c>
      <c r="J288" s="26">
        <v>43080</v>
      </c>
      <c r="L288" s="20" t="s">
        <v>130</v>
      </c>
      <c r="M288" s="20" t="s">
        <v>223</v>
      </c>
      <c r="O288" s="23" t="s">
        <v>150</v>
      </c>
      <c r="P288" s="23" t="s">
        <v>224</v>
      </c>
      <c r="Q288" s="23" t="s">
        <v>133</v>
      </c>
      <c r="R288" s="23" t="s">
        <v>233</v>
      </c>
      <c r="S288" s="19">
        <v>0.84</v>
      </c>
      <c r="T288" s="20">
        <v>0.92</v>
      </c>
      <c r="V288" s="20">
        <v>5480</v>
      </c>
      <c r="W288" s="20" t="s">
        <v>214</v>
      </c>
      <c r="X288" s="20">
        <v>12083</v>
      </c>
      <c r="Y288" s="20" t="s">
        <v>214</v>
      </c>
      <c r="Z288" s="20">
        <v>68838</v>
      </c>
      <c r="AA288" s="20">
        <v>7730</v>
      </c>
      <c r="AB288" s="20" t="s">
        <v>215</v>
      </c>
      <c r="AC288" s="20">
        <v>175</v>
      </c>
      <c r="AD288" s="20">
        <v>128700</v>
      </c>
      <c r="AE288" s="20">
        <v>270500</v>
      </c>
      <c r="AF288" s="20">
        <v>15355</v>
      </c>
      <c r="AG288" s="20">
        <v>583</v>
      </c>
      <c r="AH288" s="20">
        <v>133</v>
      </c>
      <c r="AI288" s="20">
        <v>372</v>
      </c>
      <c r="AO288" s="29">
        <v>1</v>
      </c>
      <c r="AP288" s="14">
        <v>0.88</v>
      </c>
      <c r="AQ288" s="15">
        <v>175</v>
      </c>
      <c r="AR288" s="16">
        <v>6.8837999999999999</v>
      </c>
      <c r="AS288" s="16">
        <v>1.2082999999999999</v>
      </c>
      <c r="AT288" s="16">
        <v>0.54800000000000004</v>
      </c>
      <c r="AU288" s="17">
        <v>11.614112650252283</v>
      </c>
      <c r="AV288" s="16">
        <v>12.332490906481747</v>
      </c>
      <c r="AW288" s="18">
        <v>403.0353816518159</v>
      </c>
      <c r="AX288" s="19">
        <v>13.205122639999999</v>
      </c>
      <c r="AZ288" s="98"/>
      <c r="BA288" s="20">
        <v>1</v>
      </c>
      <c r="BB288" s="14">
        <v>0.88</v>
      </c>
      <c r="BC288" s="15">
        <v>175</v>
      </c>
      <c r="BD288" s="16">
        <v>6.8837999999999999</v>
      </c>
      <c r="BE288" s="16">
        <v>1.2082999999999999</v>
      </c>
      <c r="BF288" s="16">
        <v>0.54800000000000004</v>
      </c>
      <c r="BG288" s="17">
        <v>11.614112650252283</v>
      </c>
      <c r="BH288" s="16">
        <v>12.332490906481747</v>
      </c>
      <c r="BI288" s="55" t="s">
        <v>150</v>
      </c>
      <c r="BJ288" s="31" t="s">
        <v>62</v>
      </c>
      <c r="BK288" s="18">
        <v>403.0353816518159</v>
      </c>
      <c r="BL288" s="19">
        <v>13.205122639999999</v>
      </c>
    </row>
    <row r="289" spans="1:64" s="20" customFormat="1" ht="12" customHeight="1" x14ac:dyDescent="0.25">
      <c r="A289" s="23" t="s">
        <v>234</v>
      </c>
      <c r="B289" s="20" t="s">
        <v>127</v>
      </c>
      <c r="C289" s="86">
        <v>80</v>
      </c>
      <c r="D289" s="86">
        <v>81</v>
      </c>
      <c r="E289" s="25">
        <v>1</v>
      </c>
      <c r="F289" s="20" t="s">
        <v>54</v>
      </c>
      <c r="G289" s="23"/>
      <c r="H289" s="20" t="s">
        <v>128</v>
      </c>
      <c r="I289" s="87" t="s">
        <v>129</v>
      </c>
      <c r="J289" s="26">
        <v>43080</v>
      </c>
      <c r="L289" s="20" t="s">
        <v>130</v>
      </c>
      <c r="M289" s="20" t="s">
        <v>223</v>
      </c>
      <c r="O289" s="23" t="s">
        <v>150</v>
      </c>
      <c r="P289" s="23" t="s">
        <v>224</v>
      </c>
      <c r="Q289" s="23" t="s">
        <v>133</v>
      </c>
      <c r="R289" s="23" t="s">
        <v>234</v>
      </c>
      <c r="S289" s="19">
        <v>3.42</v>
      </c>
      <c r="T289" s="20">
        <v>3.54</v>
      </c>
      <c r="V289" s="20">
        <v>1576</v>
      </c>
      <c r="W289" s="20" t="s">
        <v>214</v>
      </c>
      <c r="X289" s="20">
        <v>18029</v>
      </c>
      <c r="Y289" s="20" t="s">
        <v>214</v>
      </c>
      <c r="Z289" s="20">
        <v>18823</v>
      </c>
      <c r="AA289" s="20">
        <v>33250</v>
      </c>
      <c r="AB289" s="20" t="s">
        <v>215</v>
      </c>
      <c r="AC289" s="20">
        <v>288</v>
      </c>
      <c r="AD289" s="20">
        <v>83750</v>
      </c>
      <c r="AE289" s="20">
        <v>98700</v>
      </c>
      <c r="AF289" s="20">
        <v>29155</v>
      </c>
      <c r="AG289" s="20">
        <v>1183</v>
      </c>
      <c r="AH289" s="20">
        <v>306</v>
      </c>
      <c r="AI289" s="20">
        <v>903</v>
      </c>
      <c r="AO289" s="29">
        <v>1</v>
      </c>
      <c r="AP289" s="14">
        <v>3.48</v>
      </c>
      <c r="AQ289" s="15">
        <v>288</v>
      </c>
      <c r="AR289" s="16">
        <v>1.8823000000000001</v>
      </c>
      <c r="AS289" s="16">
        <v>1.8028999999999999</v>
      </c>
      <c r="AT289" s="16">
        <v>0.15759999999999999</v>
      </c>
      <c r="AU289" s="17">
        <v>10.613063061768477</v>
      </c>
      <c r="AV289" s="16">
        <v>11.269522488774374</v>
      </c>
      <c r="AW289" s="18">
        <v>408.25093320941659</v>
      </c>
      <c r="AX289" s="19">
        <v>12.73566776</v>
      </c>
      <c r="AZ289" s="98"/>
      <c r="BA289" s="20">
        <v>1</v>
      </c>
      <c r="BB289" s="14">
        <v>3.48</v>
      </c>
      <c r="BC289" s="15">
        <v>288</v>
      </c>
      <c r="BD289" s="16">
        <v>1.8823000000000001</v>
      </c>
      <c r="BE289" s="16">
        <v>1.8028999999999999</v>
      </c>
      <c r="BF289" s="16">
        <v>0.15759999999999999</v>
      </c>
      <c r="BG289" s="17">
        <v>10.613063061768477</v>
      </c>
      <c r="BH289" s="16">
        <v>11.269522488774374</v>
      </c>
      <c r="BI289" s="55" t="s">
        <v>150</v>
      </c>
      <c r="BJ289" s="31" t="s">
        <v>62</v>
      </c>
      <c r="BK289" s="18">
        <v>408.25093320941659</v>
      </c>
      <c r="BL289" s="19">
        <v>12.73566776</v>
      </c>
    </row>
    <row r="290" spans="1:64" s="20" customFormat="1" ht="12" customHeight="1" x14ac:dyDescent="0.25">
      <c r="A290" s="23" t="s">
        <v>235</v>
      </c>
      <c r="B290" s="20" t="s">
        <v>127</v>
      </c>
      <c r="C290" s="86">
        <v>81</v>
      </c>
      <c r="D290" s="86">
        <v>81.69</v>
      </c>
      <c r="E290" s="25">
        <v>0.68999999999999773</v>
      </c>
      <c r="F290" s="20" t="s">
        <v>54</v>
      </c>
      <c r="G290" s="23"/>
      <c r="H290" s="20" t="s">
        <v>128</v>
      </c>
      <c r="I290" s="87" t="s">
        <v>129</v>
      </c>
      <c r="J290" s="26">
        <v>43080</v>
      </c>
      <c r="L290" s="20" t="s">
        <v>130</v>
      </c>
      <c r="M290" s="20" t="s">
        <v>223</v>
      </c>
      <c r="O290" s="23" t="s">
        <v>150</v>
      </c>
      <c r="P290" s="23" t="s">
        <v>224</v>
      </c>
      <c r="Q290" s="23" t="s">
        <v>133</v>
      </c>
      <c r="R290" s="23" t="s">
        <v>235</v>
      </c>
      <c r="S290" s="19">
        <v>1.18</v>
      </c>
      <c r="T290" s="20">
        <v>1.17</v>
      </c>
      <c r="V290" s="20">
        <v>1303</v>
      </c>
      <c r="W290" s="20" t="s">
        <v>214</v>
      </c>
      <c r="X290" s="20">
        <v>21566</v>
      </c>
      <c r="Y290" s="20" t="s">
        <v>214</v>
      </c>
      <c r="Z290" s="20">
        <v>33653</v>
      </c>
      <c r="AA290" s="20">
        <v>10675</v>
      </c>
      <c r="AB290" s="20" t="s">
        <v>215</v>
      </c>
      <c r="AC290" s="20">
        <v>432</v>
      </c>
      <c r="AD290" s="20">
        <v>91750</v>
      </c>
      <c r="AE290" s="20">
        <v>102750</v>
      </c>
      <c r="AF290" s="20">
        <v>33515</v>
      </c>
      <c r="AG290" s="20">
        <v>543</v>
      </c>
      <c r="AH290" s="20">
        <v>551</v>
      </c>
      <c r="AI290" s="20">
        <v>463</v>
      </c>
      <c r="AO290" s="29">
        <v>0.68999999999999773</v>
      </c>
      <c r="AP290" s="14">
        <v>1.1749999999999998</v>
      </c>
      <c r="AQ290" s="15">
        <v>432</v>
      </c>
      <c r="AR290" s="16">
        <v>3.3653</v>
      </c>
      <c r="AS290" s="16">
        <v>2.1566000000000001</v>
      </c>
      <c r="AT290" s="16">
        <v>0.1303</v>
      </c>
      <c r="AU290" s="17">
        <v>11.896753285399219</v>
      </c>
      <c r="AV290" s="16">
        <v>12.632613969493031</v>
      </c>
      <c r="AW290" s="18">
        <v>441.25964438039676</v>
      </c>
      <c r="AX290" s="19">
        <v>15.100634249999999</v>
      </c>
      <c r="AZ290" s="98"/>
      <c r="BA290" s="20">
        <v>0.68999999999999773</v>
      </c>
      <c r="BB290" s="14">
        <v>1.1749999999999998</v>
      </c>
      <c r="BC290" s="15">
        <v>432</v>
      </c>
      <c r="BD290" s="16">
        <v>3.3653</v>
      </c>
      <c r="BE290" s="16">
        <v>2.1566000000000001</v>
      </c>
      <c r="BF290" s="16">
        <v>0.1303</v>
      </c>
      <c r="BG290" s="17">
        <v>11.896753285399219</v>
      </c>
      <c r="BH290" s="16">
        <v>12.632613969493031</v>
      </c>
      <c r="BI290" s="55" t="s">
        <v>150</v>
      </c>
      <c r="BJ290" s="31" t="s">
        <v>62</v>
      </c>
      <c r="BK290" s="18">
        <v>441.25964438039676</v>
      </c>
      <c r="BL290" s="19">
        <v>15.100634249999999</v>
      </c>
    </row>
    <row r="291" spans="1:64" s="20" customFormat="1" ht="12" customHeight="1" x14ac:dyDescent="0.25">
      <c r="A291" s="44" t="s">
        <v>236</v>
      </c>
      <c r="B291" s="45" t="s">
        <v>127</v>
      </c>
      <c r="C291" s="96">
        <v>81</v>
      </c>
      <c r="D291" s="96">
        <v>81.69</v>
      </c>
      <c r="E291" s="47">
        <v>0.68999999999999773</v>
      </c>
      <c r="F291" s="45" t="s">
        <v>66</v>
      </c>
      <c r="G291" s="44" t="s">
        <v>168</v>
      </c>
      <c r="H291" s="45" t="s">
        <v>169</v>
      </c>
      <c r="I291" s="97" t="s">
        <v>129</v>
      </c>
      <c r="J291" s="48">
        <v>43080</v>
      </c>
      <c r="K291" s="45"/>
      <c r="L291" s="45" t="s">
        <v>130</v>
      </c>
      <c r="M291" s="45" t="s">
        <v>223</v>
      </c>
      <c r="N291" s="45"/>
      <c r="O291" s="44" t="s">
        <v>150</v>
      </c>
      <c r="P291" s="44" t="s">
        <v>224</v>
      </c>
      <c r="Q291" s="44" t="s">
        <v>133</v>
      </c>
      <c r="R291" s="44" t="s">
        <v>236</v>
      </c>
      <c r="S291" s="51">
        <v>0.06</v>
      </c>
      <c r="T291" s="45"/>
      <c r="U291" s="45"/>
      <c r="V291" s="45">
        <v>122</v>
      </c>
      <c r="W291" s="45">
        <v>79</v>
      </c>
      <c r="X291" s="45"/>
      <c r="Y291" s="45">
        <v>342</v>
      </c>
      <c r="Z291" s="45"/>
      <c r="AA291" s="45">
        <v>76</v>
      </c>
      <c r="AB291" s="45">
        <v>0.5</v>
      </c>
      <c r="AC291" s="45"/>
      <c r="AD291" s="45">
        <v>2784</v>
      </c>
      <c r="AE291" s="45">
        <v>67800</v>
      </c>
      <c r="AF291" s="45">
        <v>1430</v>
      </c>
      <c r="AG291" s="45">
        <v>4</v>
      </c>
      <c r="AH291" s="45">
        <v>45</v>
      </c>
      <c r="AI291" s="45">
        <v>12</v>
      </c>
      <c r="AJ291" s="45"/>
      <c r="AK291" s="45"/>
      <c r="AL291" s="45"/>
      <c r="AM291" s="45"/>
      <c r="AN291" s="45"/>
      <c r="AO291" s="29">
        <v>0.68999999999999773</v>
      </c>
      <c r="AP291" s="14">
        <v>0.06</v>
      </c>
      <c r="AQ291" s="15">
        <v>0.5</v>
      </c>
      <c r="AR291" s="16">
        <v>3.4200000000000001E-2</v>
      </c>
      <c r="AS291" s="16">
        <v>7.9000000000000008E-3</v>
      </c>
      <c r="AT291" s="16">
        <v>1.2200000000000001E-2</v>
      </c>
      <c r="AU291" s="17">
        <v>0.12860868964516589</v>
      </c>
      <c r="AV291" s="16">
        <v>0.13656363971199201</v>
      </c>
      <c r="AW291" s="18">
        <v>4.7875209956618097</v>
      </c>
      <c r="AX291" s="19">
        <v>0.1326801</v>
      </c>
      <c r="BA291" s="20">
        <v>0.81000000000000227</v>
      </c>
      <c r="BB291" s="14">
        <v>0.18</v>
      </c>
      <c r="BC291" s="15">
        <v>51</v>
      </c>
      <c r="BD291" s="16">
        <v>0.41239999999999999</v>
      </c>
      <c r="BE291" s="16">
        <v>0.1885</v>
      </c>
      <c r="BF291" s="16">
        <v>2.6800000000000001E-2</v>
      </c>
      <c r="BG291" s="17">
        <v>1.451374709211712</v>
      </c>
      <c r="BH291" s="16">
        <v>1.5411479070561815</v>
      </c>
      <c r="BI291" s="55" t="s">
        <v>150</v>
      </c>
      <c r="BJ291" s="31" t="s">
        <v>62</v>
      </c>
      <c r="BK291" s="18">
        <v>53.369285246912334</v>
      </c>
      <c r="BL291" s="19">
        <v>1.8216045199999997</v>
      </c>
    </row>
    <row r="292" spans="1:64" s="20" customFormat="1" ht="12" customHeight="1" x14ac:dyDescent="0.25">
      <c r="A292" s="23" t="s">
        <v>237</v>
      </c>
      <c r="B292" s="20" t="s">
        <v>127</v>
      </c>
      <c r="C292" s="86">
        <v>81.69</v>
      </c>
      <c r="D292" s="86">
        <v>82.5</v>
      </c>
      <c r="E292" s="25">
        <v>0.81000000000000227</v>
      </c>
      <c r="F292" s="20" t="s">
        <v>54</v>
      </c>
      <c r="G292" s="23"/>
      <c r="H292" s="20" t="s">
        <v>128</v>
      </c>
      <c r="I292" s="87" t="s">
        <v>129</v>
      </c>
      <c r="J292" s="26">
        <v>43080</v>
      </c>
      <c r="L292" s="20" t="s">
        <v>130</v>
      </c>
      <c r="M292" s="20" t="s">
        <v>223</v>
      </c>
      <c r="O292" s="23" t="s">
        <v>150</v>
      </c>
      <c r="P292" s="23" t="s">
        <v>224</v>
      </c>
      <c r="Q292" s="23" t="s">
        <v>133</v>
      </c>
      <c r="R292" s="23" t="s">
        <v>237</v>
      </c>
      <c r="S292" s="19">
        <v>0.18</v>
      </c>
      <c r="V292" s="20">
        <v>268</v>
      </c>
      <c r="W292" s="20">
        <v>1885</v>
      </c>
      <c r="Y292" s="20">
        <v>4124</v>
      </c>
      <c r="AA292" s="20">
        <v>858</v>
      </c>
      <c r="AB292" s="20">
        <v>51</v>
      </c>
      <c r="AD292" s="20">
        <v>16620</v>
      </c>
      <c r="AE292" s="20">
        <v>31710</v>
      </c>
      <c r="AF292" s="20">
        <v>20730</v>
      </c>
      <c r="AG292" s="20">
        <v>53</v>
      </c>
      <c r="AH292" s="20">
        <v>97</v>
      </c>
      <c r="AI292" s="20">
        <v>38</v>
      </c>
      <c r="AO292" s="29">
        <v>0.81000000000000227</v>
      </c>
      <c r="AP292" s="14">
        <v>0.18</v>
      </c>
      <c r="AQ292" s="15">
        <v>51</v>
      </c>
      <c r="AR292" s="16">
        <v>0.41239999999999999</v>
      </c>
      <c r="AS292" s="16">
        <v>0.1885</v>
      </c>
      <c r="AT292" s="16">
        <v>2.6800000000000001E-2</v>
      </c>
      <c r="AU292" s="17">
        <v>1.451374709211712</v>
      </c>
      <c r="AV292" s="16">
        <v>1.5411479070561815</v>
      </c>
      <c r="AW292" s="18">
        <v>53.369285246912334</v>
      </c>
      <c r="AX292" s="19">
        <v>1.8216045199999997</v>
      </c>
      <c r="AZ292" s="33"/>
      <c r="BA292" s="20">
        <v>1.0999999999999943</v>
      </c>
      <c r="BB292" s="14">
        <v>0.5</v>
      </c>
      <c r="BC292" s="15">
        <v>115</v>
      </c>
      <c r="BD292" s="16">
        <v>0.88100000000000001</v>
      </c>
      <c r="BE292" s="16">
        <v>0.41260000000000002</v>
      </c>
      <c r="BF292" s="16">
        <v>4.7800000000000002E-2</v>
      </c>
      <c r="BG292" s="17">
        <v>3.2884402631372422</v>
      </c>
      <c r="BH292" s="16">
        <v>3.4918431448800828</v>
      </c>
      <c r="BI292" s="55" t="s">
        <v>150</v>
      </c>
      <c r="BJ292" s="31" t="s">
        <v>62</v>
      </c>
      <c r="BK292" s="18">
        <v>121.57791941789351</v>
      </c>
      <c r="BL292" s="19">
        <v>4.1198382999999996</v>
      </c>
    </row>
    <row r="293" spans="1:64" s="20" customFormat="1" ht="12" customHeight="1" x14ac:dyDescent="0.25">
      <c r="A293" s="23" t="s">
        <v>238</v>
      </c>
      <c r="B293" s="20" t="s">
        <v>127</v>
      </c>
      <c r="C293" s="86">
        <v>82.5</v>
      </c>
      <c r="D293" s="86">
        <v>83.6</v>
      </c>
      <c r="E293" s="25">
        <v>1.0999999999999943</v>
      </c>
      <c r="F293" s="20" t="s">
        <v>54</v>
      </c>
      <c r="G293" s="23"/>
      <c r="H293" s="20" t="s">
        <v>128</v>
      </c>
      <c r="I293" s="87" t="s">
        <v>129</v>
      </c>
      <c r="J293" s="26">
        <v>43080</v>
      </c>
      <c r="L293" s="20" t="s">
        <v>130</v>
      </c>
      <c r="M293" s="20" t="s">
        <v>223</v>
      </c>
      <c r="O293" s="23" t="s">
        <v>150</v>
      </c>
      <c r="P293" s="23" t="s">
        <v>224</v>
      </c>
      <c r="Q293" s="23" t="s">
        <v>133</v>
      </c>
      <c r="R293" s="23" t="s">
        <v>238</v>
      </c>
      <c r="S293" s="19">
        <v>0.5</v>
      </c>
      <c r="V293" s="20">
        <v>478</v>
      </c>
      <c r="W293" s="20">
        <v>4126</v>
      </c>
      <c r="Y293" s="20">
        <v>8810</v>
      </c>
      <c r="AA293" s="20">
        <v>3497</v>
      </c>
      <c r="AB293" s="20">
        <v>115</v>
      </c>
      <c r="AD293" s="20">
        <v>35765</v>
      </c>
      <c r="AE293" s="20">
        <v>44295</v>
      </c>
      <c r="AF293" s="20">
        <v>20085</v>
      </c>
      <c r="AG293" s="20">
        <v>175</v>
      </c>
      <c r="AH293" s="20">
        <v>169</v>
      </c>
      <c r="AI293" s="20">
        <v>94</v>
      </c>
      <c r="AO293" s="29">
        <v>1.0999999999999943</v>
      </c>
      <c r="AP293" s="14">
        <v>0.5</v>
      </c>
      <c r="AQ293" s="15">
        <v>115</v>
      </c>
      <c r="AR293" s="16">
        <v>0.88100000000000001</v>
      </c>
      <c r="AS293" s="16">
        <v>0.41260000000000002</v>
      </c>
      <c r="AT293" s="16">
        <v>4.7800000000000002E-2</v>
      </c>
      <c r="AU293" s="17">
        <v>3.2884402631372422</v>
      </c>
      <c r="AV293" s="16">
        <v>3.4918431448800828</v>
      </c>
      <c r="AW293" s="18">
        <v>121.57791941789351</v>
      </c>
      <c r="AX293" s="19">
        <v>4.1198382999999996</v>
      </c>
      <c r="AZ293" s="33"/>
      <c r="BA293" s="20">
        <v>0.90000000000000568</v>
      </c>
      <c r="BB293" s="14">
        <v>1.24</v>
      </c>
      <c r="BC293" s="15">
        <v>47</v>
      </c>
      <c r="BD293" s="16">
        <v>4.2392000000000003</v>
      </c>
      <c r="BE293" s="16">
        <v>0.34320000000000001</v>
      </c>
      <c r="BF293" s="16">
        <v>0.54149999999999998</v>
      </c>
      <c r="BG293" s="17">
        <v>7.2018911295208072</v>
      </c>
      <c r="BH293" s="16">
        <v>7.6473562414049443</v>
      </c>
      <c r="BI293" s="55" t="s">
        <v>150</v>
      </c>
      <c r="BJ293" s="31" t="s">
        <v>62</v>
      </c>
      <c r="BK293" s="18">
        <v>248.54056891769736</v>
      </c>
      <c r="BL293" s="19">
        <v>7.7132771099999999</v>
      </c>
    </row>
    <row r="294" spans="1:64" s="20" customFormat="1" ht="12" customHeight="1" x14ac:dyDescent="0.25">
      <c r="A294" s="23" t="s">
        <v>239</v>
      </c>
      <c r="B294" s="20" t="s">
        <v>127</v>
      </c>
      <c r="C294" s="86">
        <v>83.6</v>
      </c>
      <c r="D294" s="86">
        <v>84.5</v>
      </c>
      <c r="E294" s="25">
        <v>0.90000000000000568</v>
      </c>
      <c r="F294" s="20" t="s">
        <v>54</v>
      </c>
      <c r="G294" s="23"/>
      <c r="H294" s="20" t="s">
        <v>128</v>
      </c>
      <c r="I294" s="87" t="s">
        <v>129</v>
      </c>
      <c r="J294" s="26">
        <v>43080</v>
      </c>
      <c r="L294" s="20" t="s">
        <v>130</v>
      </c>
      <c r="M294" s="20" t="s">
        <v>223</v>
      </c>
      <c r="O294" s="23" t="s">
        <v>150</v>
      </c>
      <c r="P294" s="23" t="s">
        <v>224</v>
      </c>
      <c r="Q294" s="23" t="s">
        <v>133</v>
      </c>
      <c r="R294" s="23" t="s">
        <v>239</v>
      </c>
      <c r="S294" s="19">
        <v>1.24</v>
      </c>
      <c r="V294" s="20">
        <v>5415</v>
      </c>
      <c r="W294" s="20">
        <v>3432</v>
      </c>
      <c r="Y294" s="20" t="s">
        <v>214</v>
      </c>
      <c r="Z294" s="20">
        <v>42392</v>
      </c>
      <c r="AA294" s="20">
        <v>7540</v>
      </c>
      <c r="AB294" s="20">
        <v>47</v>
      </c>
      <c r="AD294" s="20">
        <v>151650</v>
      </c>
      <c r="AE294" s="20">
        <v>319900</v>
      </c>
      <c r="AF294" s="20">
        <v>8630</v>
      </c>
      <c r="AG294" s="20">
        <v>458</v>
      </c>
      <c r="AH294" s="20">
        <v>215</v>
      </c>
      <c r="AI294" s="20">
        <v>104</v>
      </c>
      <c r="AO294" s="29">
        <v>0.90000000000000568</v>
      </c>
      <c r="AP294" s="14">
        <v>1.24</v>
      </c>
      <c r="AQ294" s="15">
        <v>47</v>
      </c>
      <c r="AR294" s="16">
        <v>4.2392000000000003</v>
      </c>
      <c r="AS294" s="16">
        <v>0.34320000000000001</v>
      </c>
      <c r="AT294" s="16">
        <v>0.54149999999999998</v>
      </c>
      <c r="AU294" s="17">
        <v>7.2018911295208072</v>
      </c>
      <c r="AV294" s="16">
        <v>7.6473562414049443</v>
      </c>
      <c r="AW294" s="18">
        <v>248.54056891769736</v>
      </c>
      <c r="AX294" s="19">
        <v>7.7132771099999999</v>
      </c>
      <c r="AZ294" s="33"/>
      <c r="BA294" s="20">
        <v>0.68999999999999773</v>
      </c>
      <c r="BB294" s="14">
        <v>1.04</v>
      </c>
      <c r="BC294" s="15">
        <v>68</v>
      </c>
      <c r="BD294" s="16">
        <v>6.0534999999999997</v>
      </c>
      <c r="BE294" s="16">
        <v>0.36349999999999999</v>
      </c>
      <c r="BF294" s="16">
        <v>0.46229999999999999</v>
      </c>
      <c r="BG294" s="17">
        <v>8.8587154042241263</v>
      </c>
      <c r="BH294" s="16">
        <v>9.4066615724904885</v>
      </c>
      <c r="BI294" s="55" t="s">
        <v>150</v>
      </c>
      <c r="BJ294" s="31" t="s">
        <v>62</v>
      </c>
      <c r="BK294" s="18">
        <v>301.00111148215814</v>
      </c>
      <c r="BL294" s="19">
        <v>9.6256224699999997</v>
      </c>
    </row>
    <row r="295" spans="1:64" s="20" customFormat="1" ht="12" customHeight="1" x14ac:dyDescent="0.25">
      <c r="A295" s="23" t="s">
        <v>240</v>
      </c>
      <c r="B295" s="20" t="s">
        <v>127</v>
      </c>
      <c r="C295" s="86">
        <v>84.5</v>
      </c>
      <c r="D295" s="86">
        <v>85.19</v>
      </c>
      <c r="E295" s="25">
        <v>0.68999999999999773</v>
      </c>
      <c r="F295" s="20" t="s">
        <v>54</v>
      </c>
      <c r="G295" s="23"/>
      <c r="H295" s="20" t="s">
        <v>128</v>
      </c>
      <c r="I295" s="87" t="s">
        <v>129</v>
      </c>
      <c r="J295" s="26">
        <v>43080</v>
      </c>
      <c r="L295" s="20" t="s">
        <v>130</v>
      </c>
      <c r="M295" s="20" t="s">
        <v>223</v>
      </c>
      <c r="N295" s="20" t="s">
        <v>75</v>
      </c>
      <c r="O295" s="23" t="s">
        <v>150</v>
      </c>
      <c r="P295" s="23" t="s">
        <v>224</v>
      </c>
      <c r="Q295" s="23" t="s">
        <v>133</v>
      </c>
      <c r="R295" s="23" t="s">
        <v>240</v>
      </c>
      <c r="S295" s="19">
        <v>1.02</v>
      </c>
      <c r="T295" s="20">
        <v>1.06</v>
      </c>
      <c r="V295" s="20">
        <v>4623</v>
      </c>
      <c r="W295" s="20">
        <v>3635</v>
      </c>
      <c r="Y295" s="20" t="s">
        <v>214</v>
      </c>
      <c r="Z295" s="20">
        <v>60535</v>
      </c>
      <c r="AA295" s="20">
        <v>5370</v>
      </c>
      <c r="AB295" s="20">
        <v>68</v>
      </c>
      <c r="AD295" s="20">
        <v>142400</v>
      </c>
      <c r="AE295" s="20">
        <v>274650</v>
      </c>
      <c r="AF295" s="20">
        <v>16305</v>
      </c>
      <c r="AG295" s="20">
        <v>581</v>
      </c>
      <c r="AH295" s="20">
        <v>212</v>
      </c>
      <c r="AI295" s="20">
        <v>130</v>
      </c>
      <c r="AO295" s="29">
        <v>0.68999999999999773</v>
      </c>
      <c r="AP295" s="14">
        <v>1.04</v>
      </c>
      <c r="AQ295" s="15">
        <v>68</v>
      </c>
      <c r="AR295" s="16">
        <v>6.0534999999999997</v>
      </c>
      <c r="AS295" s="16">
        <v>0.36349999999999999</v>
      </c>
      <c r="AT295" s="16">
        <v>0.46229999999999999</v>
      </c>
      <c r="AU295" s="17">
        <v>8.8587154042241263</v>
      </c>
      <c r="AV295" s="16">
        <v>9.4066615724904885</v>
      </c>
      <c r="AW295" s="18">
        <v>301.00111148215814</v>
      </c>
      <c r="AX295" s="19">
        <v>9.6256224699999997</v>
      </c>
      <c r="AZ295" s="33"/>
      <c r="BA295" s="20">
        <v>1.0799999999999983</v>
      </c>
      <c r="BB295" s="14">
        <v>1.57</v>
      </c>
      <c r="BC295" s="15">
        <v>89</v>
      </c>
      <c r="BD295" s="16">
        <v>4.6622000000000003</v>
      </c>
      <c r="BE295" s="16">
        <v>0.58860000000000001</v>
      </c>
      <c r="BF295" s="16">
        <v>0.72399999999999998</v>
      </c>
      <c r="BG295" s="17">
        <v>9.0346058565560021</v>
      </c>
      <c r="BH295" s="16">
        <v>9.5934315366919893</v>
      </c>
      <c r="BI295" s="55" t="s">
        <v>150</v>
      </c>
      <c r="BJ295" s="31" t="s">
        <v>62</v>
      </c>
      <c r="BK295" s="18">
        <v>315.63651164034502</v>
      </c>
      <c r="BL295" s="19">
        <v>9.8441310800000004</v>
      </c>
    </row>
    <row r="296" spans="1:64" s="20" customFormat="1" ht="12" customHeight="1" x14ac:dyDescent="0.25">
      <c r="A296" s="56" t="s">
        <v>241</v>
      </c>
      <c r="B296" s="57" t="s">
        <v>127</v>
      </c>
      <c r="C296" s="91">
        <v>84.5</v>
      </c>
      <c r="D296" s="91">
        <v>85.19</v>
      </c>
      <c r="E296" s="92">
        <v>0.68999999999999773</v>
      </c>
      <c r="F296" s="57" t="s">
        <v>76</v>
      </c>
      <c r="G296" s="56" t="s">
        <v>240</v>
      </c>
      <c r="H296" s="57" t="s">
        <v>128</v>
      </c>
      <c r="I296" s="93" t="s">
        <v>129</v>
      </c>
      <c r="J296" s="60">
        <v>43080</v>
      </c>
      <c r="K296" s="57"/>
      <c r="L296" s="57" t="s">
        <v>130</v>
      </c>
      <c r="M296" s="57" t="s">
        <v>223</v>
      </c>
      <c r="N296" s="57" t="s">
        <v>75</v>
      </c>
      <c r="O296" s="56" t="s">
        <v>150</v>
      </c>
      <c r="P296" s="56" t="s">
        <v>224</v>
      </c>
      <c r="Q296" s="56" t="s">
        <v>133</v>
      </c>
      <c r="R296" s="56" t="s">
        <v>241</v>
      </c>
      <c r="S296" s="61">
        <v>1.46</v>
      </c>
      <c r="T296" s="57">
        <v>1.48</v>
      </c>
      <c r="U296" s="57"/>
      <c r="V296" s="57">
        <v>5940</v>
      </c>
      <c r="W296" s="57">
        <v>4007</v>
      </c>
      <c r="X296" s="57"/>
      <c r="Y296" s="57" t="s">
        <v>214</v>
      </c>
      <c r="Z296" s="57">
        <v>53104</v>
      </c>
      <c r="AA296" s="57">
        <v>9665</v>
      </c>
      <c r="AB296" s="57">
        <v>87</v>
      </c>
      <c r="AC296" s="57"/>
      <c r="AD296" s="57">
        <v>152700</v>
      </c>
      <c r="AE296" s="57">
        <v>273850</v>
      </c>
      <c r="AF296" s="57">
        <v>14160</v>
      </c>
      <c r="AG296" s="57">
        <v>600</v>
      </c>
      <c r="AH296" s="57">
        <v>244</v>
      </c>
      <c r="AI296" s="57">
        <v>216</v>
      </c>
      <c r="AJ296" s="57"/>
      <c r="AK296" s="57"/>
      <c r="AL296" s="57"/>
      <c r="AM296" s="57"/>
      <c r="AN296" s="57"/>
      <c r="AO296" s="29">
        <v>0.68999999999999773</v>
      </c>
      <c r="AP296" s="14">
        <v>1.47</v>
      </c>
      <c r="AQ296" s="15">
        <v>87</v>
      </c>
      <c r="AR296" s="16">
        <v>5.3103999999999996</v>
      </c>
      <c r="AS296" s="16">
        <v>0.4007</v>
      </c>
      <c r="AT296" s="16">
        <v>0.59399999999999997</v>
      </c>
      <c r="AU296" s="17">
        <v>9.154425202057821</v>
      </c>
      <c r="AV296" s="16">
        <v>9.72066217697596</v>
      </c>
      <c r="AW296" s="18">
        <v>316.36874144279585</v>
      </c>
      <c r="AX296" s="19">
        <v>9.9853653599999994</v>
      </c>
      <c r="BA296" s="20">
        <v>0.77000000000001023</v>
      </c>
      <c r="BB296" s="14">
        <v>0.75</v>
      </c>
      <c r="BC296" s="15">
        <v>19</v>
      </c>
      <c r="BD296" s="16">
        <v>8.1113999999999997</v>
      </c>
      <c r="BE296" s="16">
        <v>0.3735</v>
      </c>
      <c r="BF296" s="16">
        <v>0.4723</v>
      </c>
      <c r="BG296" s="17">
        <v>9.8260424496261241</v>
      </c>
      <c r="BH296" s="16">
        <v>10.43382157603625</v>
      </c>
      <c r="BI296" s="55" t="s">
        <v>150</v>
      </c>
      <c r="BJ296" s="31" t="s">
        <v>62</v>
      </c>
      <c r="BK296" s="18">
        <v>325.73987575514775</v>
      </c>
      <c r="BL296" s="19">
        <v>10.39738447</v>
      </c>
    </row>
    <row r="297" spans="1:64" s="20" customFormat="1" ht="12" customHeight="1" x14ac:dyDescent="0.2">
      <c r="A297" s="68" t="s">
        <v>242</v>
      </c>
      <c r="B297" s="69" t="s">
        <v>127</v>
      </c>
      <c r="C297" s="94">
        <v>84.5</v>
      </c>
      <c r="D297" s="94">
        <v>85.19</v>
      </c>
      <c r="E297" s="95">
        <v>0.68999999999999773</v>
      </c>
      <c r="F297" s="69" t="s">
        <v>77</v>
      </c>
      <c r="G297" s="68" t="s">
        <v>243</v>
      </c>
      <c r="H297" s="69" t="s">
        <v>79</v>
      </c>
      <c r="I297" s="69" t="s">
        <v>69</v>
      </c>
      <c r="J297" s="72">
        <v>43080</v>
      </c>
      <c r="K297" s="69"/>
      <c r="L297" s="69" t="s">
        <v>130</v>
      </c>
      <c r="M297" s="69" t="s">
        <v>223</v>
      </c>
      <c r="N297" s="69"/>
      <c r="O297" s="68" t="s">
        <v>150</v>
      </c>
      <c r="P297" s="68" t="s">
        <v>224</v>
      </c>
      <c r="Q297" s="68" t="s">
        <v>133</v>
      </c>
      <c r="R297" s="68" t="s">
        <v>242</v>
      </c>
      <c r="S297" s="73">
        <v>1.18</v>
      </c>
      <c r="T297" s="69"/>
      <c r="U297" s="69"/>
      <c r="V297" s="69">
        <v>15995</v>
      </c>
      <c r="W297" s="69">
        <v>10280</v>
      </c>
      <c r="X297" s="69">
        <v>10496</v>
      </c>
      <c r="Y297" s="69" t="s">
        <v>214</v>
      </c>
      <c r="Z297" s="69">
        <v>29113</v>
      </c>
      <c r="AA297" s="69">
        <v>1436</v>
      </c>
      <c r="AB297" s="69">
        <v>15</v>
      </c>
      <c r="AC297" s="69"/>
      <c r="AD297" s="69">
        <v>30770</v>
      </c>
      <c r="AE297" s="69">
        <v>71800</v>
      </c>
      <c r="AF297" s="69">
        <v>1238</v>
      </c>
      <c r="AG297" s="69">
        <v>125</v>
      </c>
      <c r="AH297" s="69">
        <v>44</v>
      </c>
      <c r="AI297" s="69">
        <v>311</v>
      </c>
      <c r="AJ297" s="69"/>
      <c r="AK297" s="69"/>
      <c r="AL297" s="69"/>
      <c r="AM297" s="69"/>
      <c r="AN297" s="69"/>
      <c r="AO297" s="29">
        <v>0.68999999999999773</v>
      </c>
      <c r="AP297" s="14">
        <v>1.18</v>
      </c>
      <c r="AQ297" s="15">
        <v>15</v>
      </c>
      <c r="AR297" s="16">
        <v>2.9113000000000002</v>
      </c>
      <c r="AS297" s="16">
        <v>1.0496000000000001</v>
      </c>
      <c r="AT297" s="16">
        <v>1.5994999999999999</v>
      </c>
      <c r="AU297" s="17">
        <v>7.9721414387285536</v>
      </c>
      <c r="AV297" s="16">
        <v>8.4652495424323746</v>
      </c>
      <c r="AW297" s="18">
        <v>278.86279739299113</v>
      </c>
      <c r="AX297" s="19">
        <v>8.1448348300000006</v>
      </c>
      <c r="BA297" s="20">
        <v>0.95999999999999375</v>
      </c>
      <c r="BB297" s="14">
        <v>1.0249999999999999</v>
      </c>
      <c r="BC297" s="15">
        <v>43</v>
      </c>
      <c r="BD297" s="16">
        <v>3.3792</v>
      </c>
      <c r="BE297" s="16">
        <v>0.36270000000000002</v>
      </c>
      <c r="BF297" s="16">
        <v>0.38109999999999999</v>
      </c>
      <c r="BG297" s="17">
        <v>5.7958297304189434</v>
      </c>
      <c r="BH297" s="16">
        <v>6.1543244497766727</v>
      </c>
      <c r="BI297" s="55" t="s">
        <v>150</v>
      </c>
      <c r="BJ297" s="31" t="s">
        <v>62</v>
      </c>
      <c r="BK297" s="18">
        <v>201.35103418848149</v>
      </c>
      <c r="BL297" s="19">
        <v>6.2548970499999994</v>
      </c>
    </row>
    <row r="298" spans="1:64" s="20" customFormat="1" ht="12" customHeight="1" x14ac:dyDescent="0.25">
      <c r="A298" s="23" t="s">
        <v>244</v>
      </c>
      <c r="B298" s="20" t="s">
        <v>127</v>
      </c>
      <c r="C298" s="86">
        <v>85.19</v>
      </c>
      <c r="D298" s="86">
        <v>86.27</v>
      </c>
      <c r="E298" s="25">
        <v>1.0799999999999983</v>
      </c>
      <c r="F298" s="20" t="s">
        <v>54</v>
      </c>
      <c r="G298" s="23"/>
      <c r="H298" s="20" t="s">
        <v>128</v>
      </c>
      <c r="I298" s="87" t="s">
        <v>129</v>
      </c>
      <c r="J298" s="26">
        <v>43080</v>
      </c>
      <c r="L298" s="20" t="s">
        <v>130</v>
      </c>
      <c r="M298" s="20" t="s">
        <v>223</v>
      </c>
      <c r="O298" s="23" t="s">
        <v>150</v>
      </c>
      <c r="P298" s="23" t="s">
        <v>224</v>
      </c>
      <c r="Q298" s="23" t="s">
        <v>133</v>
      </c>
      <c r="R298" s="23" t="s">
        <v>244</v>
      </c>
      <c r="S298" s="19">
        <v>1.6</v>
      </c>
      <c r="T298" s="20">
        <v>1.54</v>
      </c>
      <c r="V298" s="20">
        <v>7240</v>
      </c>
      <c r="W298" s="20">
        <v>5886</v>
      </c>
      <c r="Y298" s="20" t="s">
        <v>214</v>
      </c>
      <c r="Z298" s="20">
        <v>46622</v>
      </c>
      <c r="AA298" s="20">
        <v>13605</v>
      </c>
      <c r="AB298" s="20">
        <v>89</v>
      </c>
      <c r="AD298" s="20">
        <v>162650</v>
      </c>
      <c r="AE298" s="20">
        <v>306400</v>
      </c>
      <c r="AF298" s="20">
        <v>11420</v>
      </c>
      <c r="AG298" s="20">
        <v>689</v>
      </c>
      <c r="AH298" s="20">
        <v>236</v>
      </c>
      <c r="AI298" s="20">
        <v>159</v>
      </c>
      <c r="AO298" s="29">
        <v>1.0799999999999983</v>
      </c>
      <c r="AP298" s="14">
        <v>1.57</v>
      </c>
      <c r="AQ298" s="15">
        <v>89</v>
      </c>
      <c r="AR298" s="16">
        <v>4.6622000000000003</v>
      </c>
      <c r="AS298" s="16">
        <v>0.58860000000000001</v>
      </c>
      <c r="AT298" s="16">
        <v>0.72399999999999998</v>
      </c>
      <c r="AU298" s="17">
        <v>9.0346058565560021</v>
      </c>
      <c r="AV298" s="16">
        <v>9.5934315366919893</v>
      </c>
      <c r="AW298" s="18">
        <v>315.63651164034502</v>
      </c>
      <c r="AX298" s="19">
        <v>9.8441310800000004</v>
      </c>
      <c r="AZ298" s="33"/>
      <c r="BA298" s="20">
        <v>1</v>
      </c>
      <c r="BB298" s="14">
        <v>0.77499999999999991</v>
      </c>
      <c r="BC298" s="15">
        <v>30</v>
      </c>
      <c r="BD298" s="16">
        <v>5.3605</v>
      </c>
      <c r="BE298" s="16">
        <v>0.2072</v>
      </c>
      <c r="BF298" s="16">
        <v>0.18579999999999999</v>
      </c>
      <c r="BG298" s="17">
        <v>6.7427898888047926</v>
      </c>
      <c r="BH298" s="16">
        <v>7.1598577947490343</v>
      </c>
      <c r="BI298" s="55" t="s">
        <v>150</v>
      </c>
      <c r="BJ298" s="31" t="s">
        <v>62</v>
      </c>
      <c r="BK298" s="18">
        <v>226.43756014754982</v>
      </c>
      <c r="BL298" s="19">
        <v>7.2424182799999999</v>
      </c>
    </row>
    <row r="299" spans="1:64" s="20" customFormat="1" ht="12" customHeight="1" x14ac:dyDescent="0.25">
      <c r="A299" s="23" t="s">
        <v>245</v>
      </c>
      <c r="B299" s="20" t="s">
        <v>127</v>
      </c>
      <c r="C299" s="86">
        <v>86.27</v>
      </c>
      <c r="D299" s="86">
        <v>87.04</v>
      </c>
      <c r="E299" s="25">
        <v>0.77000000000001023</v>
      </c>
      <c r="F299" s="20" t="s">
        <v>54</v>
      </c>
      <c r="G299" s="23"/>
      <c r="H299" s="20" t="s">
        <v>128</v>
      </c>
      <c r="I299" s="87" t="s">
        <v>129</v>
      </c>
      <c r="J299" s="26">
        <v>43080</v>
      </c>
      <c r="L299" s="20" t="s">
        <v>130</v>
      </c>
      <c r="M299" s="20" t="s">
        <v>223</v>
      </c>
      <c r="O299" s="23" t="s">
        <v>150</v>
      </c>
      <c r="P299" s="23" t="s">
        <v>224</v>
      </c>
      <c r="Q299" s="23" t="s">
        <v>133</v>
      </c>
      <c r="R299" s="23" t="s">
        <v>245</v>
      </c>
      <c r="S299" s="19">
        <v>0.71</v>
      </c>
      <c r="T299" s="20">
        <v>0.79</v>
      </c>
      <c r="V299" s="20">
        <v>4723</v>
      </c>
      <c r="W299" s="20">
        <v>3735</v>
      </c>
      <c r="Y299" s="20" t="s">
        <v>214</v>
      </c>
      <c r="Z299" s="20">
        <v>81114</v>
      </c>
      <c r="AA299" s="20">
        <v>10035</v>
      </c>
      <c r="AB299" s="20">
        <v>19</v>
      </c>
      <c r="AD299" s="20">
        <v>150500</v>
      </c>
      <c r="AE299" s="20">
        <v>313450</v>
      </c>
      <c r="AF299" s="20">
        <v>9515</v>
      </c>
      <c r="AG299" s="20">
        <v>830</v>
      </c>
      <c r="AH299" s="20">
        <v>159</v>
      </c>
      <c r="AI299" s="20">
        <v>197</v>
      </c>
      <c r="AO299" s="29">
        <v>0.77000000000001023</v>
      </c>
      <c r="AP299" s="14">
        <v>0.75</v>
      </c>
      <c r="AQ299" s="15">
        <v>19</v>
      </c>
      <c r="AR299" s="16">
        <v>8.1113999999999997</v>
      </c>
      <c r="AS299" s="16">
        <v>0.3735</v>
      </c>
      <c r="AT299" s="16">
        <v>0.4723</v>
      </c>
      <c r="AU299" s="17">
        <v>9.8260424496261241</v>
      </c>
      <c r="AV299" s="16">
        <v>10.43382157603625</v>
      </c>
      <c r="AW299" s="18">
        <v>325.73987575514775</v>
      </c>
      <c r="AX299" s="19">
        <v>10.39738447</v>
      </c>
      <c r="AZ299" s="33"/>
      <c r="BA299" s="20">
        <v>1.2099999999999937</v>
      </c>
      <c r="BB299" s="14">
        <v>1.9899999999999998</v>
      </c>
      <c r="BC299" s="15">
        <v>13</v>
      </c>
      <c r="BD299" s="16">
        <v>5.6852</v>
      </c>
      <c r="BE299" s="16">
        <v>0.1205</v>
      </c>
      <c r="BF299" s="16">
        <v>0.27279999999999999</v>
      </c>
      <c r="BG299" s="17">
        <v>8.1567549400076107</v>
      </c>
      <c r="BH299" s="16">
        <v>8.6612821102487612</v>
      </c>
      <c r="BI299" s="55" t="s">
        <v>150</v>
      </c>
      <c r="BJ299" s="31" t="s">
        <v>62</v>
      </c>
      <c r="BK299" s="18">
        <v>280.90961679857992</v>
      </c>
      <c r="BL299" s="19">
        <v>8.5346505199999996</v>
      </c>
    </row>
    <row r="300" spans="1:64" s="20" customFormat="1" ht="12" customHeight="1" x14ac:dyDescent="0.25">
      <c r="A300" s="23" t="s">
        <v>246</v>
      </c>
      <c r="B300" s="20" t="s">
        <v>127</v>
      </c>
      <c r="C300" s="86">
        <v>87.04</v>
      </c>
      <c r="D300" s="86">
        <v>88</v>
      </c>
      <c r="E300" s="25">
        <v>0.95999999999999375</v>
      </c>
      <c r="F300" s="20" t="s">
        <v>54</v>
      </c>
      <c r="G300" s="23"/>
      <c r="H300" s="20" t="s">
        <v>128</v>
      </c>
      <c r="I300" s="87" t="s">
        <v>129</v>
      </c>
      <c r="J300" s="26">
        <v>43080</v>
      </c>
      <c r="L300" s="20" t="s">
        <v>130</v>
      </c>
      <c r="M300" s="20" t="s">
        <v>223</v>
      </c>
      <c r="O300" s="23" t="s">
        <v>150</v>
      </c>
      <c r="P300" s="23" t="s">
        <v>224</v>
      </c>
      <c r="Q300" s="23" t="s">
        <v>133</v>
      </c>
      <c r="R300" s="23" t="s">
        <v>246</v>
      </c>
      <c r="S300" s="19">
        <v>1.01</v>
      </c>
      <c r="T300" s="20">
        <v>1.04</v>
      </c>
      <c r="V300" s="20">
        <v>3811</v>
      </c>
      <c r="W300" s="20">
        <v>3627</v>
      </c>
      <c r="Y300" s="20" t="s">
        <v>214</v>
      </c>
      <c r="Z300" s="20">
        <v>33792</v>
      </c>
      <c r="AA300" s="20">
        <v>4789</v>
      </c>
      <c r="AB300" s="20">
        <v>43</v>
      </c>
      <c r="AD300" s="20">
        <v>94950</v>
      </c>
      <c r="AE300" s="20">
        <v>155100</v>
      </c>
      <c r="AF300" s="20">
        <v>16015</v>
      </c>
      <c r="AG300" s="20">
        <v>401</v>
      </c>
      <c r="AH300" s="20">
        <v>116</v>
      </c>
      <c r="AI300" s="20">
        <v>211</v>
      </c>
      <c r="AO300" s="29">
        <v>0.95999999999999375</v>
      </c>
      <c r="AP300" s="14">
        <v>1.0249999999999999</v>
      </c>
      <c r="AQ300" s="15">
        <v>43</v>
      </c>
      <c r="AR300" s="16">
        <v>3.3792</v>
      </c>
      <c r="AS300" s="16">
        <v>0.36270000000000002</v>
      </c>
      <c r="AT300" s="16">
        <v>0.38109999999999999</v>
      </c>
      <c r="AU300" s="17">
        <v>5.7958297304189434</v>
      </c>
      <c r="AV300" s="16">
        <v>6.1543244497766727</v>
      </c>
      <c r="AW300" s="18">
        <v>201.35103418848149</v>
      </c>
      <c r="AX300" s="19">
        <v>6.2548970499999994</v>
      </c>
      <c r="AZ300" s="33"/>
      <c r="BA300" s="20">
        <v>0.79000000000000625</v>
      </c>
      <c r="BB300" s="14">
        <v>0.26</v>
      </c>
      <c r="BC300" s="15">
        <v>59</v>
      </c>
      <c r="BD300" s="16">
        <v>1.014</v>
      </c>
      <c r="BE300" s="16">
        <v>0.3503</v>
      </c>
      <c r="BF300" s="16">
        <v>3.3399999999999999E-2</v>
      </c>
      <c r="BG300" s="17">
        <v>2.3060734694637994</v>
      </c>
      <c r="BH300" s="16">
        <v>2.4487131258558401</v>
      </c>
      <c r="BI300" s="55" t="s">
        <v>150</v>
      </c>
      <c r="BJ300" s="31" t="s">
        <v>62</v>
      </c>
      <c r="BK300" s="18">
        <v>83.447220242598718</v>
      </c>
      <c r="BL300" s="19">
        <v>2.7791758999999998</v>
      </c>
    </row>
    <row r="301" spans="1:64" s="20" customFormat="1" ht="12" customHeight="1" x14ac:dyDescent="0.25">
      <c r="A301" s="23" t="s">
        <v>247</v>
      </c>
      <c r="B301" s="20" t="s">
        <v>127</v>
      </c>
      <c r="C301" s="86">
        <v>88</v>
      </c>
      <c r="D301" s="86">
        <v>89</v>
      </c>
      <c r="E301" s="25">
        <v>1</v>
      </c>
      <c r="F301" s="20" t="s">
        <v>54</v>
      </c>
      <c r="G301" s="23"/>
      <c r="H301" s="20" t="s">
        <v>128</v>
      </c>
      <c r="I301" s="87" t="s">
        <v>129</v>
      </c>
      <c r="J301" s="26">
        <v>43080</v>
      </c>
      <c r="L301" s="20" t="s">
        <v>130</v>
      </c>
      <c r="M301" s="20" t="s">
        <v>223</v>
      </c>
      <c r="O301" s="23" t="s">
        <v>150</v>
      </c>
      <c r="P301" s="23" t="s">
        <v>224</v>
      </c>
      <c r="Q301" s="23" t="s">
        <v>133</v>
      </c>
      <c r="R301" s="23" t="s">
        <v>247</v>
      </c>
      <c r="S301" s="19">
        <v>0.72</v>
      </c>
      <c r="T301" s="20">
        <v>0.83</v>
      </c>
      <c r="V301" s="20">
        <v>1858</v>
      </c>
      <c r="W301" s="20">
        <v>2072</v>
      </c>
      <c r="Y301" s="20" t="s">
        <v>214</v>
      </c>
      <c r="Z301" s="20">
        <v>53605</v>
      </c>
      <c r="AA301" s="20">
        <v>3381</v>
      </c>
      <c r="AB301" s="20">
        <v>30</v>
      </c>
      <c r="AD301" s="20">
        <v>92450</v>
      </c>
      <c r="AE301" s="20">
        <v>118900</v>
      </c>
      <c r="AF301" s="20">
        <v>12460</v>
      </c>
      <c r="AG301" s="20">
        <v>514</v>
      </c>
      <c r="AH301" s="20">
        <v>104</v>
      </c>
      <c r="AI301" s="20">
        <v>110</v>
      </c>
      <c r="AO301" s="29">
        <v>1</v>
      </c>
      <c r="AP301" s="14">
        <v>0.77499999999999991</v>
      </c>
      <c r="AQ301" s="15">
        <v>30</v>
      </c>
      <c r="AR301" s="16">
        <v>5.3605</v>
      </c>
      <c r="AS301" s="16">
        <v>0.2072</v>
      </c>
      <c r="AT301" s="16">
        <v>0.18579999999999999</v>
      </c>
      <c r="AU301" s="17">
        <v>6.7427898888047926</v>
      </c>
      <c r="AV301" s="16">
        <v>7.1598577947490343</v>
      </c>
      <c r="AW301" s="18">
        <v>226.43756014754982</v>
      </c>
      <c r="AX301" s="19">
        <v>7.2424182799999999</v>
      </c>
      <c r="AZ301" s="33"/>
      <c r="BA301" s="20">
        <v>1</v>
      </c>
      <c r="BB301" s="14">
        <v>0.4</v>
      </c>
      <c r="BC301" s="15">
        <v>75</v>
      </c>
      <c r="BD301" s="16">
        <v>1.5919000000000001</v>
      </c>
      <c r="BE301" s="16">
        <v>0.52659999999999996</v>
      </c>
      <c r="BF301" s="16">
        <v>7.0499999999999993E-2</v>
      </c>
      <c r="BG301" s="17">
        <v>3.3841912414101327</v>
      </c>
      <c r="BH301" s="16">
        <v>3.5935166953610573</v>
      </c>
      <c r="BI301" s="55" t="s">
        <v>150</v>
      </c>
      <c r="BJ301" s="31" t="s">
        <v>62</v>
      </c>
      <c r="BK301" s="18">
        <v>121.96373112181466</v>
      </c>
      <c r="BL301" s="19">
        <v>4.0079543299999996</v>
      </c>
    </row>
    <row r="302" spans="1:64" s="20" customFormat="1" ht="12" customHeight="1" x14ac:dyDescent="0.25">
      <c r="A302" s="23" t="s">
        <v>248</v>
      </c>
      <c r="B302" s="20" t="s">
        <v>127</v>
      </c>
      <c r="C302" s="86">
        <v>89</v>
      </c>
      <c r="D302" s="86">
        <v>90.21</v>
      </c>
      <c r="E302" s="25">
        <v>1.2099999999999937</v>
      </c>
      <c r="F302" s="20" t="s">
        <v>54</v>
      </c>
      <c r="G302" s="23"/>
      <c r="H302" s="20" t="s">
        <v>128</v>
      </c>
      <c r="I302" s="87" t="s">
        <v>129</v>
      </c>
      <c r="J302" s="26">
        <v>43080</v>
      </c>
      <c r="L302" s="20" t="s">
        <v>130</v>
      </c>
      <c r="M302" s="20" t="s">
        <v>223</v>
      </c>
      <c r="O302" s="23" t="s">
        <v>150</v>
      </c>
      <c r="P302" s="23" t="s">
        <v>224</v>
      </c>
      <c r="Q302" s="23" t="s">
        <v>133</v>
      </c>
      <c r="R302" s="23" t="s">
        <v>248</v>
      </c>
      <c r="S302" s="19">
        <v>1.91</v>
      </c>
      <c r="T302" s="20">
        <v>2.0699999999999998</v>
      </c>
      <c r="V302" s="20">
        <v>2728</v>
      </c>
      <c r="W302" s="20">
        <v>1205</v>
      </c>
      <c r="Y302" s="20" t="s">
        <v>214</v>
      </c>
      <c r="Z302" s="20">
        <v>56852</v>
      </c>
      <c r="AA302" s="20">
        <v>10130</v>
      </c>
      <c r="AB302" s="20">
        <v>13</v>
      </c>
      <c r="AD302" s="20">
        <v>142350</v>
      </c>
      <c r="AE302" s="20">
        <v>163450</v>
      </c>
      <c r="AF302" s="20">
        <v>14125</v>
      </c>
      <c r="AG302" s="20">
        <v>722</v>
      </c>
      <c r="AH302" s="20">
        <v>126</v>
      </c>
      <c r="AI302" s="20">
        <v>152</v>
      </c>
      <c r="AO302" s="29">
        <v>1.2099999999999937</v>
      </c>
      <c r="AP302" s="14">
        <v>1.9899999999999998</v>
      </c>
      <c r="AQ302" s="15">
        <v>13</v>
      </c>
      <c r="AR302" s="16">
        <v>5.6852</v>
      </c>
      <c r="AS302" s="16">
        <v>0.1205</v>
      </c>
      <c r="AT302" s="16">
        <v>0.27279999999999999</v>
      </c>
      <c r="AU302" s="17">
        <v>8.1567549400076107</v>
      </c>
      <c r="AV302" s="16">
        <v>8.6612821102487612</v>
      </c>
      <c r="AW302" s="18">
        <v>280.90961679857992</v>
      </c>
      <c r="AX302" s="19">
        <v>8.5346505199999996</v>
      </c>
      <c r="AZ302" s="33"/>
      <c r="BA302" s="20">
        <v>1</v>
      </c>
      <c r="BB302" s="14">
        <v>1.9649999999999999</v>
      </c>
      <c r="BC302" s="15">
        <v>13</v>
      </c>
      <c r="BD302" s="16">
        <v>2.2183000000000002</v>
      </c>
      <c r="BE302" s="16">
        <v>9.2100000000000001E-2</v>
      </c>
      <c r="BF302" s="16">
        <v>0.14280000000000001</v>
      </c>
      <c r="BG302" s="17">
        <v>4.5830050460106238</v>
      </c>
      <c r="BH302" s="16">
        <v>4.8664818188291159</v>
      </c>
      <c r="BI302" s="55" t="s">
        <v>150</v>
      </c>
      <c r="BJ302" s="31" t="s">
        <v>62</v>
      </c>
      <c r="BK302" s="18">
        <v>166.32379290838378</v>
      </c>
      <c r="BL302" s="19">
        <v>4.7721369000000005</v>
      </c>
    </row>
    <row r="303" spans="1:64" s="20" customFormat="1" ht="12" customHeight="1" x14ac:dyDescent="0.25">
      <c r="A303" s="23" t="s">
        <v>249</v>
      </c>
      <c r="B303" s="20" t="s">
        <v>127</v>
      </c>
      <c r="C303" s="86">
        <v>90.21</v>
      </c>
      <c r="D303" s="86">
        <v>91</v>
      </c>
      <c r="E303" s="25">
        <v>0.79000000000000625</v>
      </c>
      <c r="F303" s="20" t="s">
        <v>54</v>
      </c>
      <c r="G303" s="23"/>
      <c r="H303" s="20" t="s">
        <v>128</v>
      </c>
      <c r="I303" s="87" t="s">
        <v>129</v>
      </c>
      <c r="J303" s="26">
        <v>43080</v>
      </c>
      <c r="L303" s="20" t="s">
        <v>130</v>
      </c>
      <c r="M303" s="20" t="s">
        <v>223</v>
      </c>
      <c r="O303" s="23" t="s">
        <v>150</v>
      </c>
      <c r="P303" s="23" t="s">
        <v>224</v>
      </c>
      <c r="Q303" s="23" t="s">
        <v>133</v>
      </c>
      <c r="R303" s="23" t="s">
        <v>249</v>
      </c>
      <c r="S303" s="19">
        <v>0.26</v>
      </c>
      <c r="V303" s="20">
        <v>334</v>
      </c>
      <c r="W303" s="20">
        <v>3503</v>
      </c>
      <c r="Y303" s="20">
        <v>10140</v>
      </c>
      <c r="AA303" s="20">
        <v>393</v>
      </c>
      <c r="AB303" s="20">
        <v>59</v>
      </c>
      <c r="AD303" s="20">
        <v>18960</v>
      </c>
      <c r="AE303" s="20">
        <v>69750</v>
      </c>
      <c r="AF303" s="20">
        <v>15290</v>
      </c>
      <c r="AG303" s="20">
        <v>66</v>
      </c>
      <c r="AH303" s="20">
        <v>133</v>
      </c>
      <c r="AI303" s="20">
        <v>34</v>
      </c>
      <c r="AO303" s="29">
        <v>0.79000000000000625</v>
      </c>
      <c r="AP303" s="14">
        <v>0.26</v>
      </c>
      <c r="AQ303" s="15">
        <v>59</v>
      </c>
      <c r="AR303" s="16">
        <v>1.014</v>
      </c>
      <c r="AS303" s="16">
        <v>0.3503</v>
      </c>
      <c r="AT303" s="16">
        <v>3.3399999999999999E-2</v>
      </c>
      <c r="AU303" s="17">
        <v>2.3060734694637994</v>
      </c>
      <c r="AV303" s="16">
        <v>2.4487131258558401</v>
      </c>
      <c r="AW303" s="18">
        <v>83.447220242598718</v>
      </c>
      <c r="AX303" s="19">
        <v>2.7791758999999998</v>
      </c>
      <c r="AZ303" s="33"/>
      <c r="BA303" s="20">
        <v>1</v>
      </c>
      <c r="BB303" s="14">
        <v>2.5449999999999999</v>
      </c>
      <c r="BC303" s="15">
        <v>0</v>
      </c>
      <c r="BD303" s="16">
        <v>2.1046999999999998</v>
      </c>
      <c r="BE303" s="16">
        <v>8.5000000000000006E-3</v>
      </c>
      <c r="BF303" s="16">
        <v>6.9800000000000001E-2</v>
      </c>
      <c r="BG303" s="17">
        <v>4.6761781518894248</v>
      </c>
      <c r="BH303" s="16">
        <v>4.9654180454339105</v>
      </c>
      <c r="BI303" s="55" t="s">
        <v>150</v>
      </c>
      <c r="BJ303" s="31" t="s">
        <v>62</v>
      </c>
      <c r="BK303" s="18">
        <v>172.8341720219625</v>
      </c>
      <c r="BL303" s="19">
        <v>4.7694527200000003</v>
      </c>
    </row>
    <row r="304" spans="1:64" s="20" customFormat="1" ht="12" customHeight="1" x14ac:dyDescent="0.25">
      <c r="A304" s="23" t="s">
        <v>250</v>
      </c>
      <c r="B304" s="20" t="s">
        <v>127</v>
      </c>
      <c r="C304" s="86">
        <v>91</v>
      </c>
      <c r="D304" s="86">
        <v>92</v>
      </c>
      <c r="E304" s="25">
        <v>1</v>
      </c>
      <c r="F304" s="20" t="s">
        <v>54</v>
      </c>
      <c r="G304" s="23"/>
      <c r="H304" s="20" t="s">
        <v>128</v>
      </c>
      <c r="I304" s="87" t="s">
        <v>129</v>
      </c>
      <c r="J304" s="26">
        <v>43080</v>
      </c>
      <c r="L304" s="20" t="s">
        <v>130</v>
      </c>
      <c r="M304" s="20" t="s">
        <v>223</v>
      </c>
      <c r="O304" s="23" t="s">
        <v>150</v>
      </c>
      <c r="P304" s="23" t="s">
        <v>224</v>
      </c>
      <c r="Q304" s="23" t="s">
        <v>133</v>
      </c>
      <c r="R304" s="23" t="s">
        <v>250</v>
      </c>
      <c r="S304" s="19">
        <v>0.4</v>
      </c>
      <c r="V304" s="20">
        <v>705</v>
      </c>
      <c r="W304" s="20">
        <v>5266</v>
      </c>
      <c r="Y304" s="20" t="s">
        <v>214</v>
      </c>
      <c r="Z304" s="20">
        <v>15919</v>
      </c>
      <c r="AA304" s="20">
        <v>968</v>
      </c>
      <c r="AB304" s="20">
        <v>75</v>
      </c>
      <c r="AD304" s="20">
        <v>37665</v>
      </c>
      <c r="AE304" s="20">
        <v>64900</v>
      </c>
      <c r="AF304" s="20">
        <v>7100</v>
      </c>
      <c r="AG304" s="20">
        <v>130</v>
      </c>
      <c r="AH304" s="20">
        <v>249</v>
      </c>
      <c r="AI304" s="20">
        <v>29</v>
      </c>
      <c r="AO304" s="29">
        <v>1</v>
      </c>
      <c r="AP304" s="14">
        <v>0.4</v>
      </c>
      <c r="AQ304" s="15">
        <v>75</v>
      </c>
      <c r="AR304" s="16">
        <v>1.5919000000000001</v>
      </c>
      <c r="AS304" s="16">
        <v>0.52659999999999996</v>
      </c>
      <c r="AT304" s="16">
        <v>7.0499999999999993E-2</v>
      </c>
      <c r="AU304" s="17">
        <v>3.3841912414101327</v>
      </c>
      <c r="AV304" s="16">
        <v>3.5935166953610573</v>
      </c>
      <c r="AW304" s="18">
        <v>121.96373112181466</v>
      </c>
      <c r="AX304" s="19">
        <v>4.0079543299999996</v>
      </c>
      <c r="AZ304" s="33"/>
      <c r="BA304" s="20">
        <v>1.0900000000000034</v>
      </c>
      <c r="BB304" s="14">
        <v>0.64</v>
      </c>
      <c r="BC304" s="15">
        <v>0</v>
      </c>
      <c r="BD304" s="16">
        <v>0.2979</v>
      </c>
      <c r="BE304" s="16">
        <v>3.3E-3</v>
      </c>
      <c r="BF304" s="16">
        <v>3.3599999999999998E-2</v>
      </c>
      <c r="BG304" s="17">
        <v>0.9919227831609414</v>
      </c>
      <c r="BH304" s="16">
        <v>1.0532770838070571</v>
      </c>
      <c r="BI304" s="55" t="s">
        <v>150</v>
      </c>
      <c r="BJ304" s="31" t="s">
        <v>62</v>
      </c>
      <c r="BK304" s="18">
        <v>37.642191589020044</v>
      </c>
      <c r="BL304" s="19">
        <v>1.00004688</v>
      </c>
    </row>
    <row r="305" spans="1:64" s="20" customFormat="1" ht="12" customHeight="1" x14ac:dyDescent="0.25">
      <c r="A305" s="23" t="s">
        <v>251</v>
      </c>
      <c r="B305" s="20" t="s">
        <v>127</v>
      </c>
      <c r="C305" s="86">
        <v>92</v>
      </c>
      <c r="D305" s="86">
        <v>93</v>
      </c>
      <c r="E305" s="25">
        <v>1</v>
      </c>
      <c r="F305" s="20" t="s">
        <v>54</v>
      </c>
      <c r="G305" s="23"/>
      <c r="H305" s="20" t="s">
        <v>128</v>
      </c>
      <c r="I305" s="87" t="s">
        <v>129</v>
      </c>
      <c r="J305" s="26">
        <v>43080</v>
      </c>
      <c r="L305" s="20" t="s">
        <v>130</v>
      </c>
      <c r="M305" s="20" t="s">
        <v>223</v>
      </c>
      <c r="O305" s="23" t="s">
        <v>132</v>
      </c>
      <c r="P305" s="23" t="s">
        <v>224</v>
      </c>
      <c r="Q305" s="23" t="s">
        <v>133</v>
      </c>
      <c r="R305" s="23" t="s">
        <v>251</v>
      </c>
      <c r="S305" s="19">
        <v>1.86</v>
      </c>
      <c r="T305" s="20">
        <v>2.0699999999999998</v>
      </c>
      <c r="V305" s="20">
        <v>1428</v>
      </c>
      <c r="W305" s="20">
        <v>921</v>
      </c>
      <c r="Y305" s="20" t="s">
        <v>214</v>
      </c>
      <c r="Z305" s="20">
        <v>22183</v>
      </c>
      <c r="AA305" s="20">
        <v>22930</v>
      </c>
      <c r="AB305" s="20">
        <v>13</v>
      </c>
      <c r="AD305" s="20">
        <v>75950</v>
      </c>
      <c r="AE305" s="20">
        <v>103050</v>
      </c>
      <c r="AF305" s="20">
        <v>3231</v>
      </c>
      <c r="AG305" s="20">
        <v>820</v>
      </c>
      <c r="AH305" s="20">
        <v>207</v>
      </c>
      <c r="AI305" s="20">
        <v>142</v>
      </c>
      <c r="AO305" s="29">
        <v>1</v>
      </c>
      <c r="AP305" s="14">
        <v>1.9649999999999999</v>
      </c>
      <c r="AQ305" s="15">
        <v>13</v>
      </c>
      <c r="AR305" s="16">
        <v>2.2183000000000002</v>
      </c>
      <c r="AS305" s="16">
        <v>9.2100000000000001E-2</v>
      </c>
      <c r="AT305" s="16">
        <v>0.14280000000000001</v>
      </c>
      <c r="AU305" s="17">
        <v>4.5830050460106238</v>
      </c>
      <c r="AV305" s="16">
        <v>4.8664818188291159</v>
      </c>
      <c r="AW305" s="18">
        <v>166.32379290838378</v>
      </c>
      <c r="AX305" s="19">
        <v>4.7721369000000005</v>
      </c>
      <c r="AZ305" s="33"/>
      <c r="BA305" s="20">
        <v>1.2299999999999898</v>
      </c>
      <c r="BB305" s="14">
        <v>1.38</v>
      </c>
      <c r="BC305" s="15">
        <v>0</v>
      </c>
      <c r="BD305" s="16">
        <v>0.14360000000000001</v>
      </c>
      <c r="BE305" s="16">
        <v>1.6000000000000001E-3</v>
      </c>
      <c r="BF305" s="16">
        <v>3.2500000000000001E-2</v>
      </c>
      <c r="BG305" s="17">
        <v>1.5834957511364516</v>
      </c>
      <c r="BH305" s="16">
        <v>1.6814411517627714</v>
      </c>
      <c r="BI305" s="55" t="s">
        <v>132</v>
      </c>
      <c r="BJ305" s="31" t="s">
        <v>62</v>
      </c>
      <c r="BK305" s="18">
        <v>63.34907873882446</v>
      </c>
      <c r="BL305" s="19">
        <v>1.57629413</v>
      </c>
    </row>
    <row r="306" spans="1:64" s="20" customFormat="1" ht="12" customHeight="1" x14ac:dyDescent="0.25">
      <c r="A306" s="23" t="s">
        <v>252</v>
      </c>
      <c r="B306" s="20" t="s">
        <v>127</v>
      </c>
      <c r="C306" s="86">
        <v>93</v>
      </c>
      <c r="D306" s="86">
        <v>94</v>
      </c>
      <c r="E306" s="25">
        <v>1</v>
      </c>
      <c r="F306" s="20" t="s">
        <v>54</v>
      </c>
      <c r="G306" s="23"/>
      <c r="H306" s="20" t="s">
        <v>128</v>
      </c>
      <c r="I306" s="87" t="s">
        <v>129</v>
      </c>
      <c r="J306" s="26">
        <v>43080</v>
      </c>
      <c r="L306" s="20" t="s">
        <v>130</v>
      </c>
      <c r="M306" s="20" t="s">
        <v>223</v>
      </c>
      <c r="O306" s="23" t="s">
        <v>132</v>
      </c>
      <c r="P306" s="23" t="s">
        <v>224</v>
      </c>
      <c r="Q306" s="23" t="s">
        <v>133</v>
      </c>
      <c r="R306" s="23" t="s">
        <v>252</v>
      </c>
      <c r="S306" s="19">
        <v>2.59</v>
      </c>
      <c r="T306" s="20">
        <v>2.5</v>
      </c>
      <c r="V306" s="20">
        <v>698</v>
      </c>
      <c r="W306" s="20">
        <v>85</v>
      </c>
      <c r="Y306" s="20" t="s">
        <v>214</v>
      </c>
      <c r="Z306" s="20">
        <v>21047</v>
      </c>
      <c r="AA306" s="20">
        <v>11830</v>
      </c>
      <c r="AB306" s="20">
        <v>0.5</v>
      </c>
      <c r="AD306" s="20">
        <v>49670</v>
      </c>
      <c r="AE306" s="20">
        <v>86850</v>
      </c>
      <c r="AF306" s="20">
        <v>4478</v>
      </c>
      <c r="AG306" s="20">
        <v>467</v>
      </c>
      <c r="AH306" s="20">
        <v>80</v>
      </c>
      <c r="AI306" s="20">
        <v>46</v>
      </c>
      <c r="AO306" s="29">
        <v>1</v>
      </c>
      <c r="AP306" s="14">
        <v>2.5449999999999999</v>
      </c>
      <c r="AQ306" s="15">
        <v>0.5</v>
      </c>
      <c r="AR306" s="16">
        <v>2.1046999999999998</v>
      </c>
      <c r="AS306" s="16">
        <v>8.5000000000000006E-3</v>
      </c>
      <c r="AT306" s="16">
        <v>6.9800000000000001E-2</v>
      </c>
      <c r="AU306" s="17">
        <v>4.6833858131797479</v>
      </c>
      <c r="AV306" s="16">
        <v>4.9730715287431142</v>
      </c>
      <c r="AW306" s="18">
        <v>173.09941568115369</v>
      </c>
      <c r="AX306" s="19">
        <v>4.7799027199999999</v>
      </c>
      <c r="AZ306" s="33"/>
      <c r="BA306" s="20">
        <v>0.88000000000000966</v>
      </c>
      <c r="BB306" s="14">
        <v>1.4449999999999998</v>
      </c>
      <c r="BC306" s="15">
        <v>0</v>
      </c>
      <c r="BD306" s="16">
        <v>0.24</v>
      </c>
      <c r="BE306" s="16">
        <v>3.5000000000000001E-3</v>
      </c>
      <c r="BF306" s="16">
        <v>4.07E-2</v>
      </c>
      <c r="BG306" s="17">
        <v>1.7572346974930808</v>
      </c>
      <c r="BH306" s="16">
        <v>1.8659265309362125</v>
      </c>
      <c r="BI306" s="55" t="s">
        <v>132</v>
      </c>
      <c r="BJ306" s="31" t="s">
        <v>62</v>
      </c>
      <c r="BK306" s="18">
        <v>69.521120853334324</v>
      </c>
      <c r="BL306" s="19">
        <v>1.7542893299999998</v>
      </c>
    </row>
    <row r="307" spans="1:64" s="20" customFormat="1" ht="12" customHeight="1" x14ac:dyDescent="0.25">
      <c r="A307" s="23" t="s">
        <v>253</v>
      </c>
      <c r="B307" s="20" t="s">
        <v>127</v>
      </c>
      <c r="C307" s="86">
        <v>94</v>
      </c>
      <c r="D307" s="86">
        <v>95.09</v>
      </c>
      <c r="E307" s="25">
        <v>1.0900000000000034</v>
      </c>
      <c r="F307" s="20" t="s">
        <v>54</v>
      </c>
      <c r="G307" s="23"/>
      <c r="H307" s="20" t="s">
        <v>128</v>
      </c>
      <c r="I307" s="87" t="s">
        <v>129</v>
      </c>
      <c r="J307" s="26">
        <v>43080</v>
      </c>
      <c r="L307" s="20" t="s">
        <v>130</v>
      </c>
      <c r="M307" s="20" t="s">
        <v>223</v>
      </c>
      <c r="O307" s="23" t="s">
        <v>132</v>
      </c>
      <c r="P307" s="23" t="s">
        <v>224</v>
      </c>
      <c r="Q307" s="23" t="s">
        <v>133</v>
      </c>
      <c r="R307" s="23" t="s">
        <v>253</v>
      </c>
      <c r="S307" s="19">
        <v>0.64</v>
      </c>
      <c r="V307" s="20">
        <v>336</v>
      </c>
      <c r="W307" s="20">
        <v>33</v>
      </c>
      <c r="Y307" s="20">
        <v>2979</v>
      </c>
      <c r="AA307" s="20">
        <v>408</v>
      </c>
      <c r="AB307" s="20">
        <v>0.5</v>
      </c>
      <c r="AD307" s="20">
        <v>15220</v>
      </c>
      <c r="AE307" s="20">
        <v>65100</v>
      </c>
      <c r="AF307" s="20">
        <v>1462</v>
      </c>
      <c r="AG307" s="20">
        <v>26</v>
      </c>
      <c r="AH307" s="20">
        <v>50</v>
      </c>
      <c r="AI307" s="20">
        <v>9</v>
      </c>
      <c r="AO307" s="29">
        <v>1.0900000000000034</v>
      </c>
      <c r="AP307" s="14">
        <v>0.64</v>
      </c>
      <c r="AQ307" s="15">
        <v>0.5</v>
      </c>
      <c r="AR307" s="16">
        <v>0.2979</v>
      </c>
      <c r="AS307" s="16">
        <v>3.3E-3</v>
      </c>
      <c r="AT307" s="16">
        <v>3.3599999999999998E-2</v>
      </c>
      <c r="AU307" s="17">
        <v>0.99913044445126387</v>
      </c>
      <c r="AV307" s="16">
        <v>1.0609305671162594</v>
      </c>
      <c r="AW307" s="18">
        <v>37.907435248211229</v>
      </c>
      <c r="AX307" s="19">
        <v>1.01049688</v>
      </c>
      <c r="AZ307" s="33"/>
      <c r="BF307" s="19"/>
      <c r="BG307" s="14"/>
      <c r="BI307" s="55" t="s">
        <v>132</v>
      </c>
      <c r="BJ307" s="31" t="s">
        <v>62</v>
      </c>
    </row>
    <row r="308" spans="1:64" s="20" customFormat="1" ht="12" customHeight="1" x14ac:dyDescent="0.25">
      <c r="A308" s="23" t="s">
        <v>254</v>
      </c>
      <c r="B308" s="20" t="s">
        <v>127</v>
      </c>
      <c r="C308" s="86">
        <v>95.09</v>
      </c>
      <c r="D308" s="86">
        <v>96.32</v>
      </c>
      <c r="E308" s="25">
        <v>1.2299999999999898</v>
      </c>
      <c r="F308" s="20" t="s">
        <v>54</v>
      </c>
      <c r="G308" s="23"/>
      <c r="H308" s="20" t="s">
        <v>128</v>
      </c>
      <c r="I308" s="87" t="s">
        <v>129</v>
      </c>
      <c r="J308" s="26">
        <v>43080</v>
      </c>
      <c r="L308" s="20" t="s">
        <v>130</v>
      </c>
      <c r="M308" s="20" t="s">
        <v>223</v>
      </c>
      <c r="O308" s="23" t="s">
        <v>132</v>
      </c>
      <c r="P308" s="23" t="s">
        <v>224</v>
      </c>
      <c r="Q308" s="23" t="s">
        <v>133</v>
      </c>
      <c r="R308" s="23" t="s">
        <v>254</v>
      </c>
      <c r="S308" s="19">
        <v>1.38</v>
      </c>
      <c r="V308" s="20">
        <v>325</v>
      </c>
      <c r="W308" s="20">
        <v>16</v>
      </c>
      <c r="Y308" s="20">
        <v>1436</v>
      </c>
      <c r="AA308" s="20">
        <v>241</v>
      </c>
      <c r="AB308" s="20">
        <v>0.5</v>
      </c>
      <c r="AD308" s="20">
        <v>17130</v>
      </c>
      <c r="AE308" s="20">
        <v>57000</v>
      </c>
      <c r="AF308" s="20">
        <v>1277</v>
      </c>
      <c r="AG308" s="20">
        <v>14</v>
      </c>
      <c r="AH308" s="20">
        <v>51</v>
      </c>
      <c r="AI308" s="20">
        <v>13</v>
      </c>
      <c r="AO308" s="29">
        <v>1.2299999999999898</v>
      </c>
      <c r="AP308" s="14">
        <v>1.38</v>
      </c>
      <c r="AQ308" s="15">
        <v>0.5</v>
      </c>
      <c r="AR308" s="16">
        <v>0.14360000000000001</v>
      </c>
      <c r="AS308" s="16">
        <v>1.6000000000000001E-3</v>
      </c>
      <c r="AT308" s="16">
        <v>3.2500000000000001E-2</v>
      </c>
      <c r="AU308" s="17">
        <v>1.5907034124267743</v>
      </c>
      <c r="AV308" s="16">
        <v>1.689094635071974</v>
      </c>
      <c r="AW308" s="18">
        <v>63.614322398015638</v>
      </c>
      <c r="AX308" s="19">
        <v>1.58674413</v>
      </c>
      <c r="AZ308" s="33"/>
      <c r="BF308" s="19"/>
      <c r="BG308" s="14"/>
      <c r="BI308" s="55" t="s">
        <v>132</v>
      </c>
      <c r="BJ308" s="31" t="s">
        <v>62</v>
      </c>
    </row>
    <row r="309" spans="1:64" s="20" customFormat="1" ht="12" customHeight="1" x14ac:dyDescent="0.25">
      <c r="A309" s="23" t="s">
        <v>255</v>
      </c>
      <c r="B309" s="20" t="s">
        <v>127</v>
      </c>
      <c r="C309" s="86">
        <v>96.32</v>
      </c>
      <c r="D309" s="86">
        <v>97.2</v>
      </c>
      <c r="E309" s="25">
        <v>0.88000000000000966</v>
      </c>
      <c r="F309" s="20" t="s">
        <v>54</v>
      </c>
      <c r="G309" s="23"/>
      <c r="H309" s="20" t="s">
        <v>128</v>
      </c>
      <c r="I309" s="87" t="s">
        <v>129</v>
      </c>
      <c r="J309" s="26">
        <v>43080</v>
      </c>
      <c r="L309" s="20" t="s">
        <v>130</v>
      </c>
      <c r="M309" s="20" t="s">
        <v>223</v>
      </c>
      <c r="O309" s="23" t="s">
        <v>132</v>
      </c>
      <c r="P309" s="23" t="s">
        <v>224</v>
      </c>
      <c r="Q309" s="23" t="s">
        <v>133</v>
      </c>
      <c r="R309" s="23" t="s">
        <v>255</v>
      </c>
      <c r="S309" s="19">
        <v>1.47</v>
      </c>
      <c r="T309" s="20">
        <v>1.42</v>
      </c>
      <c r="V309" s="20">
        <v>407</v>
      </c>
      <c r="W309" s="20">
        <v>35</v>
      </c>
      <c r="Y309" s="20">
        <v>2400</v>
      </c>
      <c r="AA309" s="20">
        <v>516</v>
      </c>
      <c r="AB309" s="20">
        <v>0.5</v>
      </c>
      <c r="AD309" s="20">
        <v>23315</v>
      </c>
      <c r="AE309" s="20">
        <v>61800</v>
      </c>
      <c r="AF309" s="20">
        <v>1859</v>
      </c>
      <c r="AG309" s="20">
        <v>26</v>
      </c>
      <c r="AH309" s="20">
        <v>62</v>
      </c>
      <c r="AI309" s="20">
        <v>32</v>
      </c>
      <c r="AO309" s="29">
        <v>0.88000000000000966</v>
      </c>
      <c r="AP309" s="14">
        <v>1.4449999999999998</v>
      </c>
      <c r="AQ309" s="15">
        <v>0.5</v>
      </c>
      <c r="AR309" s="16">
        <v>0.24</v>
      </c>
      <c r="AS309" s="16">
        <v>3.5000000000000001E-3</v>
      </c>
      <c r="AT309" s="16">
        <v>4.07E-2</v>
      </c>
      <c r="AU309" s="17">
        <v>1.7644423587834033</v>
      </c>
      <c r="AV309" s="16">
        <v>1.8735800142454149</v>
      </c>
      <c r="AW309" s="18">
        <v>69.786364512525495</v>
      </c>
      <c r="AX309" s="19">
        <v>1.7647393299999998</v>
      </c>
      <c r="AZ309" s="33"/>
      <c r="BF309" s="19"/>
      <c r="BG309" s="14"/>
      <c r="BI309" s="55" t="s">
        <v>132</v>
      </c>
      <c r="BJ309" s="31" t="s">
        <v>62</v>
      </c>
    </row>
    <row r="310" spans="1:64" s="20" customFormat="1" ht="12" customHeight="1" x14ac:dyDescent="0.25">
      <c r="A310" s="23" t="s">
        <v>256</v>
      </c>
      <c r="B310" s="20" t="s">
        <v>127</v>
      </c>
      <c r="C310" s="86">
        <v>97.2</v>
      </c>
      <c r="D310" s="86">
        <v>98.3</v>
      </c>
      <c r="E310" s="25">
        <v>1.0999999999999943</v>
      </c>
      <c r="F310" s="20" t="s">
        <v>54</v>
      </c>
      <c r="G310" s="23"/>
      <c r="H310" s="20" t="s">
        <v>128</v>
      </c>
      <c r="I310" s="87" t="s">
        <v>129</v>
      </c>
      <c r="J310" s="26">
        <v>43080</v>
      </c>
      <c r="L310" s="20" t="s">
        <v>130</v>
      </c>
      <c r="M310" s="20" t="s">
        <v>223</v>
      </c>
      <c r="O310" s="23" t="s">
        <v>150</v>
      </c>
      <c r="P310" s="23" t="s">
        <v>224</v>
      </c>
      <c r="Q310" s="23" t="s">
        <v>133</v>
      </c>
      <c r="R310" s="23" t="s">
        <v>256</v>
      </c>
      <c r="S310" s="19">
        <v>0.35</v>
      </c>
      <c r="T310" s="20">
        <v>0.4</v>
      </c>
      <c r="V310" s="20">
        <v>203</v>
      </c>
      <c r="W310" s="20">
        <v>23</v>
      </c>
      <c r="Y310" s="20">
        <v>429</v>
      </c>
      <c r="AA310" s="20">
        <v>429</v>
      </c>
      <c r="AB310" s="20">
        <v>0.5</v>
      </c>
      <c r="AD310" s="20">
        <v>18830</v>
      </c>
      <c r="AE310" s="20">
        <v>61600</v>
      </c>
      <c r="AF310" s="20">
        <v>2193</v>
      </c>
      <c r="AG310" s="20">
        <v>12</v>
      </c>
      <c r="AH310" s="20">
        <v>49</v>
      </c>
      <c r="AI310" s="20">
        <v>14</v>
      </c>
      <c r="AO310" s="29">
        <v>1.0999999999999943</v>
      </c>
      <c r="AP310" s="14">
        <v>0.375</v>
      </c>
      <c r="AQ310" s="15">
        <v>0.5</v>
      </c>
      <c r="AR310" s="16">
        <v>4.2900000000000001E-2</v>
      </c>
      <c r="AS310" s="16">
        <v>2.3E-3</v>
      </c>
      <c r="AT310" s="16">
        <v>2.0299999999999999E-2</v>
      </c>
      <c r="AU310" s="17">
        <v>0.46588127692743209</v>
      </c>
      <c r="AV310" s="16">
        <v>0.49469785460388632</v>
      </c>
      <c r="AW310" s="18">
        <v>18.422502012132611</v>
      </c>
      <c r="AX310" s="19">
        <v>0.46617901</v>
      </c>
      <c r="BF310" s="19"/>
      <c r="BG310" s="14"/>
      <c r="BI310" s="55" t="s">
        <v>150</v>
      </c>
      <c r="BJ310" s="31" t="s">
        <v>62</v>
      </c>
    </row>
    <row r="311" spans="1:64" s="20" customFormat="1" ht="12" customHeight="1" x14ac:dyDescent="0.25">
      <c r="A311" s="23" t="s">
        <v>257</v>
      </c>
      <c r="B311" s="20" t="s">
        <v>127</v>
      </c>
      <c r="C311" s="86">
        <v>98.3</v>
      </c>
      <c r="D311" s="86">
        <v>99</v>
      </c>
      <c r="E311" s="25">
        <v>0.70000000000000284</v>
      </c>
      <c r="F311" s="20" t="s">
        <v>54</v>
      </c>
      <c r="G311" s="23"/>
      <c r="H311" s="20" t="s">
        <v>128</v>
      </c>
      <c r="I311" s="87" t="s">
        <v>129</v>
      </c>
      <c r="J311" s="26">
        <v>43080</v>
      </c>
      <c r="L311" s="20" t="s">
        <v>130</v>
      </c>
      <c r="M311" s="20" t="s">
        <v>223</v>
      </c>
      <c r="O311" s="23" t="s">
        <v>150</v>
      </c>
      <c r="P311" s="23" t="s">
        <v>224</v>
      </c>
      <c r="Q311" s="23" t="s">
        <v>133</v>
      </c>
      <c r="R311" s="23" t="s">
        <v>257</v>
      </c>
      <c r="S311" s="19">
        <v>7.0000000000000007E-2</v>
      </c>
      <c r="V311" s="20">
        <v>205</v>
      </c>
      <c r="W311" s="20">
        <v>18</v>
      </c>
      <c r="Y311" s="20">
        <v>1739</v>
      </c>
      <c r="AA311" s="20">
        <v>401</v>
      </c>
      <c r="AB311" s="20">
        <v>0.5</v>
      </c>
      <c r="AD311" s="20">
        <v>10495</v>
      </c>
      <c r="AE311" s="20">
        <v>52050</v>
      </c>
      <c r="AF311" s="20">
        <v>2078</v>
      </c>
      <c r="AG311" s="20">
        <v>19</v>
      </c>
      <c r="AH311" s="20">
        <v>42</v>
      </c>
      <c r="AI311" s="20">
        <v>10</v>
      </c>
      <c r="AO311" s="29">
        <v>0.70000000000000284</v>
      </c>
      <c r="AP311" s="14">
        <v>7.0000000000000007E-2</v>
      </c>
      <c r="AQ311" s="15">
        <v>0.5</v>
      </c>
      <c r="AR311" s="16">
        <v>0.1739</v>
      </c>
      <c r="AS311" s="16">
        <v>1.8E-3</v>
      </c>
      <c r="AT311" s="16">
        <v>2.0500000000000001E-2</v>
      </c>
      <c r="AU311" s="17">
        <v>0.28442117523490212</v>
      </c>
      <c r="AV311" s="16">
        <v>0.30201373646217294</v>
      </c>
      <c r="AW311" s="18">
        <v>9.8019505517402479</v>
      </c>
      <c r="AX311" s="19">
        <v>0.29486369000000001</v>
      </c>
      <c r="BF311" s="19"/>
      <c r="BG311" s="14"/>
      <c r="BI311" s="55" t="s">
        <v>150</v>
      </c>
      <c r="BJ311" s="31" t="s">
        <v>62</v>
      </c>
    </row>
    <row r="312" spans="1:64" s="20" customFormat="1" ht="12" customHeight="1" x14ac:dyDescent="0.25">
      <c r="A312" s="23" t="s">
        <v>258</v>
      </c>
      <c r="B312" s="20" t="s">
        <v>127</v>
      </c>
      <c r="C312" s="86">
        <v>99</v>
      </c>
      <c r="D312" s="86">
        <v>100.1</v>
      </c>
      <c r="E312" s="25">
        <v>1.0999999999999943</v>
      </c>
      <c r="F312" s="20" t="s">
        <v>54</v>
      </c>
      <c r="G312" s="23"/>
      <c r="H312" s="20" t="s">
        <v>128</v>
      </c>
      <c r="I312" s="87" t="s">
        <v>129</v>
      </c>
      <c r="J312" s="26">
        <v>43080</v>
      </c>
      <c r="L312" s="20" t="s">
        <v>130</v>
      </c>
      <c r="M312" s="20" t="s">
        <v>223</v>
      </c>
      <c r="O312" s="23" t="s">
        <v>150</v>
      </c>
      <c r="P312" s="23" t="s">
        <v>224</v>
      </c>
      <c r="Q312" s="23" t="s">
        <v>133</v>
      </c>
      <c r="R312" s="23" t="s">
        <v>258</v>
      </c>
      <c r="S312" s="19">
        <v>7.0000000000000007E-2</v>
      </c>
      <c r="V312" s="20">
        <v>193</v>
      </c>
      <c r="W312" s="20">
        <v>15</v>
      </c>
      <c r="Y312" s="20">
        <v>3154</v>
      </c>
      <c r="AA312" s="20">
        <v>217</v>
      </c>
      <c r="AB312" s="20">
        <v>0.5</v>
      </c>
      <c r="AD312" s="20">
        <v>11935</v>
      </c>
      <c r="AE312" s="20">
        <v>59550</v>
      </c>
      <c r="AF312" s="20">
        <v>2108</v>
      </c>
      <c r="AG312" s="20">
        <v>23</v>
      </c>
      <c r="AH312" s="20">
        <v>45</v>
      </c>
      <c r="AI312" s="20">
        <v>8</v>
      </c>
      <c r="AO312" s="29">
        <v>1.0999999999999943</v>
      </c>
      <c r="AP312" s="14">
        <v>7.0000000000000007E-2</v>
      </c>
      <c r="AQ312" s="15">
        <v>0.5</v>
      </c>
      <c r="AR312" s="16">
        <v>0.31540000000000001</v>
      </c>
      <c r="AS312" s="16">
        <v>1.5E-3</v>
      </c>
      <c r="AT312" s="16">
        <v>1.9300000000000001E-2</v>
      </c>
      <c r="AU312" s="17">
        <v>0.41504048137017974</v>
      </c>
      <c r="AV312" s="16">
        <v>0.44071235715182805</v>
      </c>
      <c r="AW312" s="18">
        <v>13.957850551740249</v>
      </c>
      <c r="AX312" s="19">
        <v>0.43384117</v>
      </c>
      <c r="BF312" s="19"/>
      <c r="BG312" s="14"/>
      <c r="BI312" s="55" t="s">
        <v>150</v>
      </c>
      <c r="BJ312" s="31" t="s">
        <v>62</v>
      </c>
    </row>
    <row r="313" spans="1:64" s="33" customFormat="1" ht="12" customHeight="1" x14ac:dyDescent="0.2">
      <c r="A313" s="32" t="s">
        <v>259</v>
      </c>
      <c r="B313" s="33" t="s">
        <v>260</v>
      </c>
      <c r="C313" s="88">
        <v>0</v>
      </c>
      <c r="D313" s="88">
        <v>2.5</v>
      </c>
      <c r="E313" s="35">
        <v>2.5</v>
      </c>
      <c r="F313" s="33" t="s">
        <v>64</v>
      </c>
      <c r="H313" s="36"/>
      <c r="J313" s="36"/>
      <c r="O313" s="32"/>
      <c r="P313" s="32" t="s">
        <v>261</v>
      </c>
      <c r="Q313" s="32"/>
      <c r="R313" s="32"/>
      <c r="S313" s="37"/>
      <c r="AO313" s="29">
        <v>2.5</v>
      </c>
      <c r="AP313" s="14">
        <v>0</v>
      </c>
      <c r="AQ313" s="15" t="s">
        <v>65</v>
      </c>
      <c r="AR313" s="16" t="s">
        <v>65</v>
      </c>
      <c r="AS313" s="16" t="s">
        <v>65</v>
      </c>
      <c r="AT313" s="16" t="s">
        <v>65</v>
      </c>
      <c r="AU313" s="17">
        <v>0</v>
      </c>
      <c r="AV313" s="16">
        <v>0</v>
      </c>
      <c r="AW313" s="18">
        <v>0</v>
      </c>
      <c r="AX313" s="19" t="s">
        <v>65</v>
      </c>
      <c r="BF313" s="37"/>
      <c r="BG313" s="39"/>
      <c r="BI313" s="20"/>
      <c r="BJ313" s="20"/>
    </row>
    <row r="314" spans="1:64" s="20" customFormat="1" ht="12" customHeight="1" x14ac:dyDescent="0.2">
      <c r="A314" s="23" t="s">
        <v>262</v>
      </c>
      <c r="B314" s="20" t="s">
        <v>260</v>
      </c>
      <c r="C314" s="86">
        <v>2.5</v>
      </c>
      <c r="D314" s="86">
        <v>3.2</v>
      </c>
      <c r="E314" s="25">
        <v>0.70000000000000018</v>
      </c>
      <c r="F314" s="20" t="s">
        <v>54</v>
      </c>
      <c r="H314" s="26" t="s">
        <v>263</v>
      </c>
      <c r="I314" s="20" t="s">
        <v>129</v>
      </c>
      <c r="J314" s="26">
        <v>43081</v>
      </c>
      <c r="L314" s="20" t="s">
        <v>130</v>
      </c>
      <c r="M314" s="20" t="s">
        <v>131</v>
      </c>
      <c r="O314" s="23" t="s">
        <v>132</v>
      </c>
      <c r="P314" s="23"/>
      <c r="Q314" s="23" t="s">
        <v>133</v>
      </c>
      <c r="R314" s="23" t="s">
        <v>262</v>
      </c>
      <c r="S314" s="19">
        <v>7.0000000000000007E-2</v>
      </c>
      <c r="V314" s="20">
        <v>139</v>
      </c>
      <c r="W314" s="20">
        <v>579</v>
      </c>
      <c r="Y314" s="20">
        <v>2324</v>
      </c>
      <c r="AA314" s="20">
        <v>54</v>
      </c>
      <c r="AB314" s="20">
        <v>1</v>
      </c>
      <c r="AD314" s="20">
        <v>71</v>
      </c>
      <c r="AE314" s="20">
        <v>26720</v>
      </c>
      <c r="AF314" s="20">
        <v>909</v>
      </c>
      <c r="AG314" s="20">
        <v>3</v>
      </c>
      <c r="AH314" s="20">
        <v>14</v>
      </c>
      <c r="AI314" s="20">
        <v>23</v>
      </c>
      <c r="AO314" s="29">
        <v>0.70000000000000018</v>
      </c>
      <c r="AP314" s="14">
        <v>7.0000000000000007E-2</v>
      </c>
      <c r="AQ314" s="15">
        <v>1</v>
      </c>
      <c r="AR314" s="16">
        <v>0.2324</v>
      </c>
      <c r="AS314" s="16">
        <v>5.79E-2</v>
      </c>
      <c r="AT314" s="16">
        <v>1.3899999999999999E-2</v>
      </c>
      <c r="AU314" s="17">
        <v>0.36044955656912209</v>
      </c>
      <c r="AV314" s="16">
        <v>0.38274477030645265</v>
      </c>
      <c r="AW314" s="18">
        <v>12.775894210931428</v>
      </c>
      <c r="AX314" s="19">
        <v>0.38440502999999993</v>
      </c>
      <c r="BF314" s="19"/>
      <c r="BG314" s="14"/>
      <c r="BI314" s="55" t="s">
        <v>73</v>
      </c>
      <c r="BJ314" s="31" t="s">
        <v>62</v>
      </c>
    </row>
    <row r="315" spans="1:64" s="33" customFormat="1" ht="12" customHeight="1" x14ac:dyDescent="0.2">
      <c r="A315" s="32" t="s">
        <v>264</v>
      </c>
      <c r="B315" s="33" t="s">
        <v>260</v>
      </c>
      <c r="C315" s="88">
        <v>3.2</v>
      </c>
      <c r="D315" s="88">
        <v>3.5</v>
      </c>
      <c r="E315" s="35">
        <v>0.29999999999999982</v>
      </c>
      <c r="F315" s="33" t="s">
        <v>64</v>
      </c>
      <c r="H315" s="36"/>
      <c r="J315" s="36"/>
      <c r="O315" s="32"/>
      <c r="P315" s="32" t="s">
        <v>265</v>
      </c>
      <c r="Q315" s="32"/>
      <c r="R315" s="32"/>
      <c r="S315" s="37"/>
      <c r="AO315" s="29">
        <v>0.29999999999999982</v>
      </c>
      <c r="AP315" s="14">
        <v>0</v>
      </c>
      <c r="AQ315" s="15" t="s">
        <v>65</v>
      </c>
      <c r="AR315" s="16" t="s">
        <v>65</v>
      </c>
      <c r="AS315" s="16" t="s">
        <v>65</v>
      </c>
      <c r="AT315" s="16" t="s">
        <v>65</v>
      </c>
      <c r="AU315" s="17">
        <v>0</v>
      </c>
      <c r="AV315" s="16">
        <v>0</v>
      </c>
      <c r="AW315" s="18">
        <v>0</v>
      </c>
      <c r="AX315" s="19" t="s">
        <v>65</v>
      </c>
      <c r="BF315" s="37"/>
      <c r="BG315" s="39"/>
      <c r="BI315" s="20"/>
      <c r="BJ315" s="20"/>
    </row>
    <row r="316" spans="1:64" s="20" customFormat="1" ht="12" customHeight="1" x14ac:dyDescent="0.2">
      <c r="A316" s="23" t="s">
        <v>266</v>
      </c>
      <c r="B316" s="20" t="s">
        <v>260</v>
      </c>
      <c r="C316" s="86">
        <v>3.5</v>
      </c>
      <c r="D316" s="86">
        <v>4.0999999999999996</v>
      </c>
      <c r="E316" s="25">
        <v>0.59999999999999964</v>
      </c>
      <c r="F316" s="20" t="s">
        <v>54</v>
      </c>
      <c r="H316" s="26" t="s">
        <v>263</v>
      </c>
      <c r="I316" s="20" t="s">
        <v>129</v>
      </c>
      <c r="J316" s="26">
        <v>43081</v>
      </c>
      <c r="L316" s="20" t="s">
        <v>130</v>
      </c>
      <c r="M316" s="20" t="s">
        <v>131</v>
      </c>
      <c r="O316" s="23" t="s">
        <v>132</v>
      </c>
      <c r="P316" s="23"/>
      <c r="Q316" s="23" t="s">
        <v>133</v>
      </c>
      <c r="R316" s="23" t="s">
        <v>266</v>
      </c>
      <c r="S316" s="19">
        <v>0.04</v>
      </c>
      <c r="V316" s="20">
        <v>131</v>
      </c>
      <c r="W316" s="20">
        <v>286</v>
      </c>
      <c r="Y316" s="20">
        <v>1934</v>
      </c>
      <c r="AA316" s="20">
        <v>126</v>
      </c>
      <c r="AB316" s="20">
        <v>0.5</v>
      </c>
      <c r="AD316" s="20">
        <v>167</v>
      </c>
      <c r="AE316" s="20">
        <v>25755</v>
      </c>
      <c r="AF316" s="20">
        <v>496</v>
      </c>
      <c r="AG316" s="20">
        <v>5</v>
      </c>
      <c r="AH316" s="20">
        <v>16</v>
      </c>
      <c r="AI316" s="20">
        <v>19</v>
      </c>
      <c r="AO316" s="29">
        <v>0.59999999999999964</v>
      </c>
      <c r="AP316" s="14">
        <v>0.04</v>
      </c>
      <c r="AQ316" s="15">
        <v>0.5</v>
      </c>
      <c r="AR316" s="16">
        <v>0.19339999999999999</v>
      </c>
      <c r="AS316" s="16">
        <v>2.86E-2</v>
      </c>
      <c r="AT316" s="16">
        <v>1.3100000000000001E-2</v>
      </c>
      <c r="AU316" s="17">
        <v>0.27052562295514054</v>
      </c>
      <c r="AV316" s="16">
        <v>0.2872586899690619</v>
      </c>
      <c r="AW316" s="18">
        <v>9.3191618835049344</v>
      </c>
      <c r="AX316" s="19">
        <v>0.28616146999999997</v>
      </c>
      <c r="BF316" s="19"/>
      <c r="BG316" s="14"/>
      <c r="BI316" s="55" t="s">
        <v>73</v>
      </c>
      <c r="BJ316" s="31" t="s">
        <v>62</v>
      </c>
    </row>
    <row r="317" spans="1:64" s="33" customFormat="1" ht="12" customHeight="1" x14ac:dyDescent="0.2">
      <c r="A317" s="32" t="s">
        <v>267</v>
      </c>
      <c r="B317" s="33" t="s">
        <v>260</v>
      </c>
      <c r="C317" s="88">
        <v>4.0999999999999996</v>
      </c>
      <c r="D317" s="88">
        <v>4.2</v>
      </c>
      <c r="E317" s="35">
        <v>0.10000000000000053</v>
      </c>
      <c r="F317" s="33" t="s">
        <v>64</v>
      </c>
      <c r="H317" s="36"/>
      <c r="J317" s="36"/>
      <c r="O317" s="32"/>
      <c r="P317" s="32" t="s">
        <v>265</v>
      </c>
      <c r="Q317" s="32"/>
      <c r="R317" s="32"/>
      <c r="S317" s="37"/>
      <c r="AO317" s="29">
        <v>0.10000000000000053</v>
      </c>
      <c r="AP317" s="14">
        <v>0</v>
      </c>
      <c r="AQ317" s="15" t="s">
        <v>65</v>
      </c>
      <c r="AR317" s="16" t="s">
        <v>65</v>
      </c>
      <c r="AS317" s="16" t="s">
        <v>65</v>
      </c>
      <c r="AT317" s="16" t="s">
        <v>65</v>
      </c>
      <c r="AU317" s="17">
        <v>0</v>
      </c>
      <c r="AV317" s="16">
        <v>0</v>
      </c>
      <c r="AW317" s="18">
        <v>0</v>
      </c>
      <c r="AX317" s="19" t="s">
        <v>65</v>
      </c>
      <c r="BF317" s="37"/>
      <c r="BG317" s="39"/>
      <c r="BI317" s="20"/>
      <c r="BJ317" s="20"/>
    </row>
    <row r="318" spans="1:64" s="20" customFormat="1" ht="12" customHeight="1" x14ac:dyDescent="0.2">
      <c r="A318" s="23" t="s">
        <v>268</v>
      </c>
      <c r="B318" s="20" t="s">
        <v>260</v>
      </c>
      <c r="C318" s="86">
        <v>4.2</v>
      </c>
      <c r="D318" s="86">
        <v>5.2</v>
      </c>
      <c r="E318" s="25">
        <v>1</v>
      </c>
      <c r="F318" s="20" t="s">
        <v>54</v>
      </c>
      <c r="H318" s="26" t="s">
        <v>263</v>
      </c>
      <c r="I318" s="20" t="s">
        <v>129</v>
      </c>
      <c r="J318" s="26">
        <v>43081</v>
      </c>
      <c r="L318" s="20" t="s">
        <v>130</v>
      </c>
      <c r="M318" s="20" t="s">
        <v>131</v>
      </c>
      <c r="O318" s="23" t="s">
        <v>132</v>
      </c>
      <c r="P318" s="23"/>
      <c r="Q318" s="23" t="s">
        <v>133</v>
      </c>
      <c r="R318" s="23" t="s">
        <v>268</v>
      </c>
      <c r="S318" s="19">
        <v>0.03</v>
      </c>
      <c r="V318" s="20">
        <v>131</v>
      </c>
      <c r="W318" s="20">
        <v>94</v>
      </c>
      <c r="Y318" s="20">
        <v>2519</v>
      </c>
      <c r="AA318" s="20">
        <v>90</v>
      </c>
      <c r="AB318" s="20">
        <v>0.5</v>
      </c>
      <c r="AD318" s="20">
        <v>142</v>
      </c>
      <c r="AE318" s="20">
        <v>34010</v>
      </c>
      <c r="AF318" s="20">
        <v>976</v>
      </c>
      <c r="AG318" s="20">
        <v>6</v>
      </c>
      <c r="AH318" s="20">
        <v>20</v>
      </c>
      <c r="AI318" s="20">
        <v>20</v>
      </c>
      <c r="AO318" s="29">
        <v>1</v>
      </c>
      <c r="AP318" s="14">
        <v>0.03</v>
      </c>
      <c r="AQ318" s="15">
        <v>0.5</v>
      </c>
      <c r="AR318" s="16">
        <v>0.25190000000000001</v>
      </c>
      <c r="AS318" s="16">
        <v>9.4000000000000004E-3</v>
      </c>
      <c r="AT318" s="16">
        <v>1.3100000000000001E-2</v>
      </c>
      <c r="AU318" s="17">
        <v>0.30622957074652885</v>
      </c>
      <c r="AV318" s="16">
        <v>0.32517106646501664</v>
      </c>
      <c r="AW318" s="18">
        <v>10.182632327426495</v>
      </c>
      <c r="AX318" s="19">
        <v>0.32328791000000007</v>
      </c>
      <c r="BF318" s="19"/>
      <c r="BG318" s="14"/>
      <c r="BI318" s="55" t="s">
        <v>73</v>
      </c>
      <c r="BJ318" s="31" t="s">
        <v>62</v>
      </c>
    </row>
    <row r="319" spans="1:64" s="20" customFormat="1" ht="12" customHeight="1" x14ac:dyDescent="0.2">
      <c r="A319" s="23" t="s">
        <v>269</v>
      </c>
      <c r="B319" s="20" t="s">
        <v>260</v>
      </c>
      <c r="C319" s="86">
        <v>5.2</v>
      </c>
      <c r="D319" s="86">
        <v>6</v>
      </c>
      <c r="E319" s="25">
        <v>0.79999999999999982</v>
      </c>
      <c r="F319" s="20" t="s">
        <v>54</v>
      </c>
      <c r="H319" s="26" t="s">
        <v>263</v>
      </c>
      <c r="I319" s="20" t="s">
        <v>129</v>
      </c>
      <c r="J319" s="26">
        <v>43081</v>
      </c>
      <c r="L319" s="20" t="s">
        <v>130</v>
      </c>
      <c r="M319" s="20" t="s">
        <v>131</v>
      </c>
      <c r="O319" s="23" t="s">
        <v>132</v>
      </c>
      <c r="P319" s="23"/>
      <c r="Q319" s="23" t="s">
        <v>133</v>
      </c>
      <c r="R319" s="23" t="s">
        <v>269</v>
      </c>
      <c r="S319" s="19">
        <v>0.15</v>
      </c>
      <c r="V319" s="20">
        <v>110</v>
      </c>
      <c r="W319" s="20">
        <v>52</v>
      </c>
      <c r="Y319" s="20">
        <v>2186</v>
      </c>
      <c r="AA319" s="20">
        <v>108</v>
      </c>
      <c r="AB319" s="20">
        <v>0.5</v>
      </c>
      <c r="AD319" s="20">
        <v>121</v>
      </c>
      <c r="AE319" s="20">
        <v>39240</v>
      </c>
      <c r="AF319" s="20">
        <v>549</v>
      </c>
      <c r="AG319" s="20">
        <v>6</v>
      </c>
      <c r="AH319" s="20">
        <v>18</v>
      </c>
      <c r="AI319" s="20">
        <v>24</v>
      </c>
      <c r="AO319" s="29">
        <v>0.79999999999999982</v>
      </c>
      <c r="AP319" s="14">
        <v>0.15</v>
      </c>
      <c r="AQ319" s="15">
        <v>0.5</v>
      </c>
      <c r="AR319" s="16">
        <v>0.21859999999999999</v>
      </c>
      <c r="AS319" s="16">
        <v>5.1999999999999998E-3</v>
      </c>
      <c r="AT319" s="16">
        <v>1.0999999999999999E-2</v>
      </c>
      <c r="AU319" s="17">
        <v>0.38845548661544932</v>
      </c>
      <c r="AV319" s="16">
        <v>0.41248297657539151</v>
      </c>
      <c r="AW319" s="18">
        <v>13.874187000367753</v>
      </c>
      <c r="AX319" s="19">
        <v>0.40236025999999997</v>
      </c>
      <c r="BF319" s="19"/>
      <c r="BG319" s="14"/>
      <c r="BI319" s="55" t="s">
        <v>73</v>
      </c>
      <c r="BJ319" s="31" t="s">
        <v>62</v>
      </c>
    </row>
    <row r="320" spans="1:64" s="20" customFormat="1" ht="12" customHeight="1" x14ac:dyDescent="0.2">
      <c r="A320" s="23" t="s">
        <v>270</v>
      </c>
      <c r="B320" s="20" t="s">
        <v>260</v>
      </c>
      <c r="C320" s="86">
        <v>6</v>
      </c>
      <c r="D320" s="86">
        <v>7</v>
      </c>
      <c r="E320" s="25">
        <v>1</v>
      </c>
      <c r="F320" s="20" t="s">
        <v>54</v>
      </c>
      <c r="H320" s="26" t="s">
        <v>263</v>
      </c>
      <c r="I320" s="20" t="s">
        <v>129</v>
      </c>
      <c r="J320" s="26">
        <v>43081</v>
      </c>
      <c r="L320" s="20" t="s">
        <v>130</v>
      </c>
      <c r="M320" s="20" t="s">
        <v>131</v>
      </c>
      <c r="O320" s="23" t="s">
        <v>132</v>
      </c>
      <c r="P320" s="23"/>
      <c r="Q320" s="23" t="s">
        <v>133</v>
      </c>
      <c r="R320" s="23" t="s">
        <v>270</v>
      </c>
      <c r="S320" s="19">
        <v>0.06</v>
      </c>
      <c r="V320" s="20">
        <v>53</v>
      </c>
      <c r="W320" s="20">
        <v>57</v>
      </c>
      <c r="Y320" s="20">
        <v>424</v>
      </c>
      <c r="AA320" s="20">
        <v>58</v>
      </c>
      <c r="AB320" s="20">
        <v>0.5</v>
      </c>
      <c r="AD320" s="20">
        <v>269</v>
      </c>
      <c r="AE320" s="20">
        <v>23335</v>
      </c>
      <c r="AF320" s="20">
        <v>248</v>
      </c>
      <c r="AG320" s="20">
        <v>5</v>
      </c>
      <c r="AH320" s="20">
        <v>13</v>
      </c>
      <c r="AI320" s="20">
        <v>21</v>
      </c>
      <c r="AO320" s="29">
        <v>1</v>
      </c>
      <c r="AP320" s="14">
        <v>0.06</v>
      </c>
      <c r="AQ320" s="15">
        <v>0.5</v>
      </c>
      <c r="AR320" s="16">
        <v>4.24E-2</v>
      </c>
      <c r="AS320" s="16">
        <v>5.7000000000000002E-3</v>
      </c>
      <c r="AT320" s="16">
        <v>5.3E-3</v>
      </c>
      <c r="AU320" s="17">
        <v>0.12092913790332488</v>
      </c>
      <c r="AV320" s="16">
        <v>0.12840907768266185</v>
      </c>
      <c r="AW320" s="18">
        <v>4.5093209956618105</v>
      </c>
      <c r="AX320" s="19">
        <v>0.12609213</v>
      </c>
      <c r="BF320" s="19"/>
      <c r="BG320" s="14"/>
      <c r="BI320" s="55" t="s">
        <v>73</v>
      </c>
      <c r="BJ320" s="31" t="s">
        <v>62</v>
      </c>
    </row>
    <row r="321" spans="1:62" s="20" customFormat="1" ht="12" customHeight="1" x14ac:dyDescent="0.2">
      <c r="A321" s="23" t="s">
        <v>271</v>
      </c>
      <c r="B321" s="20" t="s">
        <v>260</v>
      </c>
      <c r="C321" s="86">
        <v>7</v>
      </c>
      <c r="D321" s="86">
        <v>8</v>
      </c>
      <c r="E321" s="25">
        <v>1</v>
      </c>
      <c r="F321" s="20" t="s">
        <v>54</v>
      </c>
      <c r="H321" s="26" t="s">
        <v>263</v>
      </c>
      <c r="I321" s="20" t="s">
        <v>129</v>
      </c>
      <c r="J321" s="26">
        <v>43081</v>
      </c>
      <c r="L321" s="20" t="s">
        <v>130</v>
      </c>
      <c r="M321" s="20" t="s">
        <v>131</v>
      </c>
      <c r="O321" s="23" t="s">
        <v>132</v>
      </c>
      <c r="P321" s="23"/>
      <c r="Q321" s="23" t="s">
        <v>133</v>
      </c>
      <c r="R321" s="23" t="s">
        <v>271</v>
      </c>
      <c r="S321" s="19">
        <v>5.0000000000000001E-3</v>
      </c>
      <c r="V321" s="20">
        <v>110</v>
      </c>
      <c r="W321" s="20">
        <v>154</v>
      </c>
      <c r="Y321" s="20">
        <v>1884</v>
      </c>
      <c r="AA321" s="20">
        <v>142</v>
      </c>
      <c r="AB321" s="20">
        <v>4</v>
      </c>
      <c r="AD321" s="20">
        <v>410</v>
      </c>
      <c r="AE321" s="20">
        <v>30640</v>
      </c>
      <c r="AF321" s="20">
        <v>430</v>
      </c>
      <c r="AG321" s="20">
        <v>15</v>
      </c>
      <c r="AH321" s="20">
        <v>18</v>
      </c>
      <c r="AI321" s="20">
        <v>25</v>
      </c>
      <c r="AO321" s="29">
        <v>1</v>
      </c>
      <c r="AP321" s="14">
        <v>5.0000000000000001E-3</v>
      </c>
      <c r="AQ321" s="15">
        <v>4</v>
      </c>
      <c r="AR321" s="16">
        <v>0.18840000000000001</v>
      </c>
      <c r="AS321" s="16">
        <v>1.54E-2</v>
      </c>
      <c r="AT321" s="16">
        <v>1.0999999999999999E-2</v>
      </c>
      <c r="AU321" s="17">
        <v>0.27045586684317974</v>
      </c>
      <c r="AV321" s="16">
        <v>0.28718461916896426</v>
      </c>
      <c r="AW321" s="18">
        <v>9.1127140515686662</v>
      </c>
      <c r="AX321" s="19">
        <v>0.30763012000000001</v>
      </c>
      <c r="BF321" s="19"/>
      <c r="BG321" s="14"/>
      <c r="BI321" s="55" t="s">
        <v>73</v>
      </c>
      <c r="BJ321" s="31" t="s">
        <v>62</v>
      </c>
    </row>
    <row r="322" spans="1:62" s="20" customFormat="1" ht="12" customHeight="1" x14ac:dyDescent="0.2">
      <c r="A322" s="23" t="s">
        <v>272</v>
      </c>
      <c r="B322" s="20" t="s">
        <v>260</v>
      </c>
      <c r="C322" s="86">
        <v>8</v>
      </c>
      <c r="D322" s="86">
        <v>9</v>
      </c>
      <c r="E322" s="25">
        <v>1</v>
      </c>
      <c r="F322" s="20" t="s">
        <v>54</v>
      </c>
      <c r="H322" s="26" t="s">
        <v>263</v>
      </c>
      <c r="I322" s="20" t="s">
        <v>129</v>
      </c>
      <c r="J322" s="26">
        <v>43081</v>
      </c>
      <c r="L322" s="20" t="s">
        <v>130</v>
      </c>
      <c r="M322" s="20" t="s">
        <v>131</v>
      </c>
      <c r="O322" s="23" t="s">
        <v>132</v>
      </c>
      <c r="P322" s="23"/>
      <c r="Q322" s="23" t="s">
        <v>133</v>
      </c>
      <c r="R322" s="23" t="s">
        <v>272</v>
      </c>
      <c r="S322" s="19">
        <v>5.0000000000000001E-3</v>
      </c>
      <c r="V322" s="20">
        <v>99</v>
      </c>
      <c r="W322" s="20">
        <v>125</v>
      </c>
      <c r="Y322" s="20">
        <v>2347</v>
      </c>
      <c r="AA322" s="20">
        <v>175</v>
      </c>
      <c r="AB322" s="20">
        <v>0.5</v>
      </c>
      <c r="AD322" s="20">
        <v>349</v>
      </c>
      <c r="AE322" s="20">
        <v>35540</v>
      </c>
      <c r="AF322" s="20">
        <v>384</v>
      </c>
      <c r="AG322" s="20">
        <v>20</v>
      </c>
      <c r="AH322" s="20">
        <v>16</v>
      </c>
      <c r="AI322" s="20">
        <v>27</v>
      </c>
      <c r="AO322" s="29">
        <v>1</v>
      </c>
      <c r="AP322" s="14">
        <v>5.0000000000000001E-3</v>
      </c>
      <c r="AQ322" s="15">
        <v>0.5</v>
      </c>
      <c r="AR322" s="16">
        <v>0.23469999999999999</v>
      </c>
      <c r="AS322" s="16">
        <v>1.2500000000000001E-2</v>
      </c>
      <c r="AT322" s="16">
        <v>9.9000000000000008E-3</v>
      </c>
      <c r="AU322" s="17">
        <v>0.25990330883619012</v>
      </c>
      <c r="AV322" s="16">
        <v>0.27597934420906506</v>
      </c>
      <c r="AW322" s="18">
        <v>8.4977084372304006</v>
      </c>
      <c r="AX322" s="19">
        <v>0.27690121000000001</v>
      </c>
      <c r="BF322" s="19"/>
      <c r="BG322" s="14"/>
      <c r="BI322" s="55" t="s">
        <v>73</v>
      </c>
      <c r="BJ322" s="31" t="s">
        <v>62</v>
      </c>
    </row>
    <row r="323" spans="1:62" s="20" customFormat="1" ht="12" customHeight="1" x14ac:dyDescent="0.2">
      <c r="A323" s="23" t="s">
        <v>273</v>
      </c>
      <c r="B323" s="20" t="s">
        <v>260</v>
      </c>
      <c r="C323" s="86">
        <v>9</v>
      </c>
      <c r="D323" s="86">
        <v>10</v>
      </c>
      <c r="E323" s="25">
        <v>1</v>
      </c>
      <c r="F323" s="20" t="s">
        <v>54</v>
      </c>
      <c r="H323" s="26" t="s">
        <v>263</v>
      </c>
      <c r="I323" s="20" t="s">
        <v>129</v>
      </c>
      <c r="J323" s="26">
        <v>43081</v>
      </c>
      <c r="L323" s="20" t="s">
        <v>130</v>
      </c>
      <c r="M323" s="20" t="s">
        <v>131</v>
      </c>
      <c r="N323" s="20" t="s">
        <v>75</v>
      </c>
      <c r="O323" s="23" t="s">
        <v>132</v>
      </c>
      <c r="P323" s="23"/>
      <c r="Q323" s="23" t="s">
        <v>133</v>
      </c>
      <c r="R323" s="23" t="s">
        <v>273</v>
      </c>
      <c r="S323" s="19">
        <v>5.0000000000000001E-3</v>
      </c>
      <c r="V323" s="20">
        <v>76</v>
      </c>
      <c r="W323" s="20">
        <v>18</v>
      </c>
      <c r="Y323" s="20">
        <v>1798</v>
      </c>
      <c r="AA323" s="20">
        <v>158</v>
      </c>
      <c r="AB323" s="20">
        <v>0.5</v>
      </c>
      <c r="AD323" s="20">
        <v>120</v>
      </c>
      <c r="AE323" s="20">
        <v>33355</v>
      </c>
      <c r="AF323" s="20">
        <v>492</v>
      </c>
      <c r="AG323" s="20">
        <v>7</v>
      </c>
      <c r="AH323" s="20">
        <v>19</v>
      </c>
      <c r="AI323" s="20">
        <v>26</v>
      </c>
      <c r="AO323" s="29">
        <v>1</v>
      </c>
      <c r="AP323" s="14">
        <v>5.0000000000000001E-3</v>
      </c>
      <c r="AQ323" s="15">
        <v>0.5</v>
      </c>
      <c r="AR323" s="16">
        <v>0.17979999999999999</v>
      </c>
      <c r="AS323" s="16">
        <v>1.8E-3</v>
      </c>
      <c r="AT323" s="16">
        <v>7.6E-3</v>
      </c>
      <c r="AU323" s="17">
        <v>0.19819383617668435</v>
      </c>
      <c r="AV323" s="16">
        <v>0.2104528995003849</v>
      </c>
      <c r="AW323" s="18">
        <v>6.4268084372303997</v>
      </c>
      <c r="AX323" s="19">
        <v>0.21112377999999998</v>
      </c>
      <c r="BF323" s="19"/>
      <c r="BG323" s="14"/>
      <c r="BI323" s="55" t="s">
        <v>73</v>
      </c>
      <c r="BJ323" s="31" t="s">
        <v>62</v>
      </c>
    </row>
    <row r="324" spans="1:62" s="20" customFormat="1" ht="12" customHeight="1" x14ac:dyDescent="0.2">
      <c r="A324" s="56" t="s">
        <v>274</v>
      </c>
      <c r="B324" s="57" t="s">
        <v>260</v>
      </c>
      <c r="C324" s="91">
        <v>9</v>
      </c>
      <c r="D324" s="91">
        <v>10</v>
      </c>
      <c r="E324" s="92">
        <v>1</v>
      </c>
      <c r="F324" s="57" t="s">
        <v>76</v>
      </c>
      <c r="G324" s="57" t="s">
        <v>273</v>
      </c>
      <c r="H324" s="60" t="s">
        <v>263</v>
      </c>
      <c r="I324" s="57" t="s">
        <v>129</v>
      </c>
      <c r="J324" s="60">
        <v>43081</v>
      </c>
      <c r="K324" s="57"/>
      <c r="L324" s="57" t="s">
        <v>130</v>
      </c>
      <c r="M324" s="57" t="s">
        <v>131</v>
      </c>
      <c r="N324" s="57" t="s">
        <v>75</v>
      </c>
      <c r="O324" s="56" t="s">
        <v>132</v>
      </c>
      <c r="P324" s="56"/>
      <c r="Q324" s="56" t="s">
        <v>133</v>
      </c>
      <c r="R324" s="56" t="s">
        <v>274</v>
      </c>
      <c r="S324" s="61">
        <v>0.03</v>
      </c>
      <c r="T324" s="57"/>
      <c r="U324" s="57"/>
      <c r="V324" s="57">
        <v>74</v>
      </c>
      <c r="W324" s="57">
        <v>20</v>
      </c>
      <c r="X324" s="57"/>
      <c r="Y324" s="57">
        <v>1514</v>
      </c>
      <c r="Z324" s="57"/>
      <c r="AA324" s="57">
        <v>166</v>
      </c>
      <c r="AB324" s="57">
        <v>0.5</v>
      </c>
      <c r="AC324" s="57"/>
      <c r="AD324" s="57">
        <v>126</v>
      </c>
      <c r="AE324" s="57">
        <v>34400</v>
      </c>
      <c r="AF324" s="57">
        <v>528</v>
      </c>
      <c r="AG324" s="57">
        <v>7</v>
      </c>
      <c r="AH324" s="57">
        <v>20</v>
      </c>
      <c r="AI324" s="57">
        <v>28</v>
      </c>
      <c r="AJ324" s="57"/>
      <c r="AK324" s="57"/>
      <c r="AL324" s="57"/>
      <c r="AM324" s="57"/>
      <c r="AN324" s="57"/>
      <c r="AO324" s="29">
        <v>1</v>
      </c>
      <c r="AP324" s="14">
        <v>0.03</v>
      </c>
      <c r="AQ324" s="15">
        <v>0.5</v>
      </c>
      <c r="AR324" s="16">
        <v>0.15140000000000001</v>
      </c>
      <c r="AS324" s="16">
        <v>2E-3</v>
      </c>
      <c r="AT324" s="16">
        <v>7.4000000000000003E-3</v>
      </c>
      <c r="AU324" s="17">
        <v>0.19613070579080416</v>
      </c>
      <c r="AV324" s="16">
        <v>0.20826215643727189</v>
      </c>
      <c r="AW324" s="18">
        <v>6.5950323274264955</v>
      </c>
      <c r="AX324" s="19">
        <v>0.20724005999999998</v>
      </c>
      <c r="BF324" s="19"/>
      <c r="BG324" s="14"/>
      <c r="BI324" s="55" t="s">
        <v>73</v>
      </c>
      <c r="BJ324" s="31" t="s">
        <v>62</v>
      </c>
    </row>
    <row r="325" spans="1:62" s="20" customFormat="1" ht="12" customHeight="1" x14ac:dyDescent="0.2">
      <c r="A325" s="68" t="s">
        <v>275</v>
      </c>
      <c r="B325" s="69" t="s">
        <v>260</v>
      </c>
      <c r="C325" s="94">
        <v>9</v>
      </c>
      <c r="D325" s="94">
        <v>10</v>
      </c>
      <c r="E325" s="95">
        <v>1</v>
      </c>
      <c r="F325" s="69" t="s">
        <v>77</v>
      </c>
      <c r="G325" s="69" t="s">
        <v>83</v>
      </c>
      <c r="H325" s="72" t="s">
        <v>79</v>
      </c>
      <c r="I325" s="69" t="s">
        <v>69</v>
      </c>
      <c r="J325" s="72">
        <v>43081</v>
      </c>
      <c r="K325" s="69"/>
      <c r="L325" s="69" t="s">
        <v>130</v>
      </c>
      <c r="M325" s="69" t="s">
        <v>131</v>
      </c>
      <c r="N325" s="69"/>
      <c r="O325" s="68" t="s">
        <v>132</v>
      </c>
      <c r="P325" s="68"/>
      <c r="Q325" s="68" t="s">
        <v>133</v>
      </c>
      <c r="R325" s="68" t="s">
        <v>275</v>
      </c>
      <c r="S325" s="73">
        <v>0.67</v>
      </c>
      <c r="T325" s="69"/>
      <c r="U325" s="69"/>
      <c r="V325" s="69">
        <v>32285</v>
      </c>
      <c r="W325" s="69" t="s">
        <v>214</v>
      </c>
      <c r="X325" s="69">
        <v>14668</v>
      </c>
      <c r="Y325" s="76" t="s">
        <v>214</v>
      </c>
      <c r="Z325" s="69">
        <v>233706</v>
      </c>
      <c r="AA325" s="69">
        <v>280</v>
      </c>
      <c r="AB325" s="69" t="s">
        <v>215</v>
      </c>
      <c r="AC325" s="69">
        <v>147</v>
      </c>
      <c r="AD325" s="69">
        <v>211500</v>
      </c>
      <c r="AE325" s="69">
        <v>206400</v>
      </c>
      <c r="AF325" s="69">
        <v>921</v>
      </c>
      <c r="AG325" s="69">
        <v>494</v>
      </c>
      <c r="AH325" s="69">
        <v>65</v>
      </c>
      <c r="AI325" s="69">
        <v>84</v>
      </c>
      <c r="AJ325" s="69"/>
      <c r="AK325" s="69"/>
      <c r="AL325" s="69"/>
      <c r="AM325" s="69"/>
      <c r="AN325" s="69"/>
      <c r="AO325" s="29">
        <v>1</v>
      </c>
      <c r="AP325" s="14">
        <v>0.67</v>
      </c>
      <c r="AQ325" s="15">
        <v>147</v>
      </c>
      <c r="AR325" s="16">
        <v>23.3706</v>
      </c>
      <c r="AS325" s="16">
        <v>1.4668000000000001</v>
      </c>
      <c r="AT325" s="16">
        <v>3.2284999999999999</v>
      </c>
      <c r="AU325" s="17">
        <v>32.218709247022943</v>
      </c>
      <c r="AV325" s="16">
        <v>34.211562327050345</v>
      </c>
      <c r="AW325" s="18">
        <v>1062.8801160594626</v>
      </c>
      <c r="AX325" s="19">
        <v>34.287528889999997</v>
      </c>
      <c r="BF325" s="19"/>
      <c r="BG325" s="14"/>
      <c r="BI325" s="55" t="s">
        <v>73</v>
      </c>
      <c r="BJ325" s="31" t="s">
        <v>62</v>
      </c>
    </row>
    <row r="326" spans="1:62" s="20" customFormat="1" ht="12" customHeight="1" x14ac:dyDescent="0.2">
      <c r="A326" s="23" t="s">
        <v>276</v>
      </c>
      <c r="B326" s="20" t="s">
        <v>260</v>
      </c>
      <c r="C326" s="86">
        <v>10</v>
      </c>
      <c r="D326" s="86">
        <v>11</v>
      </c>
      <c r="E326" s="25">
        <v>1</v>
      </c>
      <c r="F326" s="20" t="s">
        <v>54</v>
      </c>
      <c r="H326" s="26" t="s">
        <v>263</v>
      </c>
      <c r="I326" s="20" t="s">
        <v>129</v>
      </c>
      <c r="J326" s="26">
        <v>43081</v>
      </c>
      <c r="L326" s="20" t="s">
        <v>130</v>
      </c>
      <c r="M326" s="20" t="s">
        <v>131</v>
      </c>
      <c r="O326" s="23" t="s">
        <v>132</v>
      </c>
      <c r="P326" s="23"/>
      <c r="Q326" s="23" t="s">
        <v>133</v>
      </c>
      <c r="R326" s="23" t="s">
        <v>276</v>
      </c>
      <c r="S326" s="19">
        <v>0.03</v>
      </c>
      <c r="V326" s="20">
        <v>132</v>
      </c>
      <c r="W326" s="20">
        <v>60</v>
      </c>
      <c r="Y326" s="20">
        <v>4415</v>
      </c>
      <c r="AA326" s="20">
        <v>410</v>
      </c>
      <c r="AB326" s="20">
        <v>0.5</v>
      </c>
      <c r="AD326" s="20">
        <v>145</v>
      </c>
      <c r="AE326" s="20">
        <v>52600</v>
      </c>
      <c r="AF326" s="20">
        <v>717</v>
      </c>
      <c r="AG326" s="20">
        <v>17</v>
      </c>
      <c r="AH326" s="20">
        <v>19</v>
      </c>
      <c r="AI326" s="20">
        <v>69</v>
      </c>
      <c r="AO326" s="29">
        <v>1</v>
      </c>
      <c r="AP326" s="14">
        <v>0.03</v>
      </c>
      <c r="AQ326" s="15">
        <v>0.5</v>
      </c>
      <c r="AR326" s="16">
        <v>0.4415</v>
      </c>
      <c r="AS326" s="16">
        <v>6.0000000000000001E-3</v>
      </c>
      <c r="AT326" s="16">
        <v>1.32E-2</v>
      </c>
      <c r="AU326" s="17">
        <v>0.48333030707882374</v>
      </c>
      <c r="AV326" s="16">
        <v>0.51322617546224214</v>
      </c>
      <c r="AW326" s="18">
        <v>15.792432327426495</v>
      </c>
      <c r="AX326" s="19">
        <v>0.51105407999999997</v>
      </c>
      <c r="BF326" s="19"/>
      <c r="BG326" s="14"/>
      <c r="BI326" s="55" t="s">
        <v>73</v>
      </c>
      <c r="BJ326" s="31" t="s">
        <v>62</v>
      </c>
    </row>
    <row r="327" spans="1:62" s="20" customFormat="1" ht="12" customHeight="1" x14ac:dyDescent="0.2">
      <c r="A327" s="23" t="s">
        <v>277</v>
      </c>
      <c r="B327" s="20" t="s">
        <v>260</v>
      </c>
      <c r="C327" s="86">
        <v>11</v>
      </c>
      <c r="D327" s="86">
        <v>12</v>
      </c>
      <c r="E327" s="25">
        <v>1</v>
      </c>
      <c r="F327" s="20" t="s">
        <v>54</v>
      </c>
      <c r="H327" s="26" t="s">
        <v>263</v>
      </c>
      <c r="I327" s="20" t="s">
        <v>129</v>
      </c>
      <c r="J327" s="26">
        <v>43081</v>
      </c>
      <c r="L327" s="20" t="s">
        <v>130</v>
      </c>
      <c r="M327" s="20" t="s">
        <v>131</v>
      </c>
      <c r="O327" s="23" t="s">
        <v>132</v>
      </c>
      <c r="P327" s="23"/>
      <c r="Q327" s="23" t="s">
        <v>133</v>
      </c>
      <c r="R327" s="23" t="s">
        <v>277</v>
      </c>
      <c r="S327" s="19">
        <v>0.03</v>
      </c>
      <c r="V327" s="20">
        <v>90</v>
      </c>
      <c r="W327" s="20">
        <v>931</v>
      </c>
      <c r="Y327" s="20">
        <v>1122</v>
      </c>
      <c r="AA327" s="20">
        <v>205</v>
      </c>
      <c r="AB327" s="20">
        <v>1</v>
      </c>
      <c r="AD327" s="20">
        <v>157</v>
      </c>
      <c r="AE327" s="20">
        <v>36580</v>
      </c>
      <c r="AF327" s="20">
        <v>745</v>
      </c>
      <c r="AG327" s="20">
        <v>8</v>
      </c>
      <c r="AH327" s="20">
        <v>19</v>
      </c>
      <c r="AI327" s="20">
        <v>30</v>
      </c>
      <c r="AO327" s="29">
        <v>1</v>
      </c>
      <c r="AP327" s="14">
        <v>0.03</v>
      </c>
      <c r="AQ327" s="15">
        <v>1</v>
      </c>
      <c r="AR327" s="16">
        <v>0.11219999999999999</v>
      </c>
      <c r="AS327" s="16">
        <v>9.3100000000000002E-2</v>
      </c>
      <c r="AT327" s="16">
        <v>8.9999999999999993E-3</v>
      </c>
      <c r="AU327" s="17">
        <v>0.21428969641423964</v>
      </c>
      <c r="AV327" s="16">
        <v>0.22754435159744546</v>
      </c>
      <c r="AW327" s="18">
        <v>8.0705759866176763</v>
      </c>
      <c r="AX327" s="19">
        <v>0.23598317999999999</v>
      </c>
      <c r="BF327" s="19"/>
      <c r="BG327" s="14"/>
      <c r="BI327" s="55" t="s">
        <v>73</v>
      </c>
      <c r="BJ327" s="31" t="s">
        <v>62</v>
      </c>
    </row>
    <row r="328" spans="1:62" s="20" customFormat="1" ht="12" customHeight="1" x14ac:dyDescent="0.2">
      <c r="A328" s="23" t="s">
        <v>278</v>
      </c>
      <c r="B328" s="20" t="s">
        <v>260</v>
      </c>
      <c r="C328" s="86">
        <v>12</v>
      </c>
      <c r="D328" s="86">
        <v>13</v>
      </c>
      <c r="E328" s="25">
        <v>1</v>
      </c>
      <c r="F328" s="20" t="s">
        <v>54</v>
      </c>
      <c r="H328" s="26" t="s">
        <v>263</v>
      </c>
      <c r="I328" s="20" t="s">
        <v>129</v>
      </c>
      <c r="J328" s="26">
        <v>43081</v>
      </c>
      <c r="L328" s="20" t="s">
        <v>130</v>
      </c>
      <c r="M328" s="20" t="s">
        <v>131</v>
      </c>
      <c r="O328" s="23" t="s">
        <v>132</v>
      </c>
      <c r="P328" s="23"/>
      <c r="Q328" s="23" t="s">
        <v>133</v>
      </c>
      <c r="R328" s="23" t="s">
        <v>278</v>
      </c>
      <c r="S328" s="19">
        <v>0.04</v>
      </c>
      <c r="V328" s="20">
        <v>49</v>
      </c>
      <c r="W328" s="20">
        <v>76</v>
      </c>
      <c r="Y328" s="20">
        <v>1411</v>
      </c>
      <c r="AA328" s="20">
        <v>164</v>
      </c>
      <c r="AB328" s="20">
        <v>0.5</v>
      </c>
      <c r="AD328" s="20">
        <v>108</v>
      </c>
      <c r="AE328" s="20">
        <v>28440</v>
      </c>
      <c r="AF328" s="20">
        <v>619</v>
      </c>
      <c r="AG328" s="20">
        <v>7</v>
      </c>
      <c r="AH328" s="20">
        <v>20</v>
      </c>
      <c r="AI328" s="20">
        <v>25</v>
      </c>
      <c r="AO328" s="29">
        <v>1</v>
      </c>
      <c r="AP328" s="14">
        <v>0.04</v>
      </c>
      <c r="AQ328" s="15">
        <v>0.5</v>
      </c>
      <c r="AR328" s="16">
        <v>0.1411</v>
      </c>
      <c r="AS328" s="16">
        <v>7.6E-3</v>
      </c>
      <c r="AT328" s="16">
        <v>4.8999999999999998E-3</v>
      </c>
      <c r="AU328" s="17">
        <v>0.19397833463309103</v>
      </c>
      <c r="AV328" s="16">
        <v>0.2059766527118285</v>
      </c>
      <c r="AW328" s="18">
        <v>6.6675618835049342</v>
      </c>
      <c r="AX328" s="19">
        <v>0.20531488999999997</v>
      </c>
      <c r="BF328" s="19"/>
      <c r="BG328" s="14"/>
      <c r="BI328" s="55" t="s">
        <v>73</v>
      </c>
      <c r="BJ328" s="31" t="s">
        <v>62</v>
      </c>
    </row>
    <row r="329" spans="1:62" s="20" customFormat="1" ht="12" customHeight="1" x14ac:dyDescent="0.2">
      <c r="A329" s="23" t="s">
        <v>279</v>
      </c>
      <c r="B329" s="20" t="s">
        <v>260</v>
      </c>
      <c r="C329" s="86">
        <v>13</v>
      </c>
      <c r="D329" s="86">
        <v>13.44</v>
      </c>
      <c r="E329" s="25">
        <v>0.4399999999999995</v>
      </c>
      <c r="F329" s="20" t="s">
        <v>54</v>
      </c>
      <c r="H329" s="26" t="s">
        <v>263</v>
      </c>
      <c r="I329" s="20" t="s">
        <v>129</v>
      </c>
      <c r="J329" s="26">
        <v>43081</v>
      </c>
      <c r="L329" s="20" t="s">
        <v>130</v>
      </c>
      <c r="M329" s="20" t="s">
        <v>131</v>
      </c>
      <c r="O329" s="23" t="s">
        <v>132</v>
      </c>
      <c r="P329" s="23"/>
      <c r="Q329" s="23" t="s">
        <v>133</v>
      </c>
      <c r="R329" s="23" t="s">
        <v>279</v>
      </c>
      <c r="S329" s="19">
        <v>0.05</v>
      </c>
      <c r="V329" s="20">
        <v>95</v>
      </c>
      <c r="W329" s="20">
        <v>94</v>
      </c>
      <c r="Y329" s="20">
        <v>2121</v>
      </c>
      <c r="AA329" s="20">
        <v>498</v>
      </c>
      <c r="AB329" s="20">
        <v>6</v>
      </c>
      <c r="AD329" s="20">
        <v>125</v>
      </c>
      <c r="AE329" s="20">
        <v>35235</v>
      </c>
      <c r="AF329" s="20">
        <v>2439</v>
      </c>
      <c r="AG329" s="20">
        <v>27</v>
      </c>
      <c r="AH329" s="20">
        <v>25</v>
      </c>
      <c r="AI329" s="20">
        <v>39</v>
      </c>
      <c r="AO329" s="29">
        <v>0.4399999999999995</v>
      </c>
      <c r="AP329" s="14">
        <v>0.05</v>
      </c>
      <c r="AQ329" s="15">
        <v>6</v>
      </c>
      <c r="AR329" s="16">
        <v>0.21210000000000001</v>
      </c>
      <c r="AS329" s="16">
        <v>9.4000000000000004E-3</v>
      </c>
      <c r="AT329" s="16">
        <v>9.4999999999999998E-3</v>
      </c>
      <c r="AU329" s="17">
        <v>0.36055771986889978</v>
      </c>
      <c r="AV329" s="16">
        <v>0.38285962392903178</v>
      </c>
      <c r="AW329" s="18">
        <v>12.484571690686362</v>
      </c>
      <c r="AX329" s="19">
        <v>0.41123746999999999</v>
      </c>
      <c r="BF329" s="19"/>
      <c r="BG329" s="14"/>
      <c r="BI329" s="55" t="s">
        <v>73</v>
      </c>
      <c r="BJ329" s="31" t="s">
        <v>62</v>
      </c>
    </row>
    <row r="330" spans="1:62" s="20" customFormat="1" ht="12" customHeight="1" x14ac:dyDescent="0.2">
      <c r="A330" s="23" t="s">
        <v>280</v>
      </c>
      <c r="B330" s="20" t="s">
        <v>260</v>
      </c>
      <c r="C330" s="86">
        <v>13.44</v>
      </c>
      <c r="D330" s="86">
        <v>14</v>
      </c>
      <c r="E330" s="25">
        <v>0.5600000000000005</v>
      </c>
      <c r="F330" s="20" t="s">
        <v>54</v>
      </c>
      <c r="H330" s="26" t="s">
        <v>263</v>
      </c>
      <c r="I330" s="20" t="s">
        <v>129</v>
      </c>
      <c r="J330" s="26">
        <v>43081</v>
      </c>
      <c r="L330" s="20" t="s">
        <v>130</v>
      </c>
      <c r="M330" s="20" t="s">
        <v>131</v>
      </c>
      <c r="O330" s="23" t="s">
        <v>132</v>
      </c>
      <c r="P330" s="23"/>
      <c r="Q330" s="23" t="s">
        <v>133</v>
      </c>
      <c r="R330" s="23" t="s">
        <v>280</v>
      </c>
      <c r="S330" s="19">
        <v>0.11</v>
      </c>
      <c r="T330" s="20">
        <v>0.12</v>
      </c>
      <c r="V330" s="20">
        <v>120</v>
      </c>
      <c r="W330" s="20">
        <v>219</v>
      </c>
      <c r="Y330" s="20">
        <v>1245</v>
      </c>
      <c r="AA330" s="20">
        <v>780</v>
      </c>
      <c r="AB330" s="20">
        <v>10</v>
      </c>
      <c r="AD330" s="20">
        <v>115</v>
      </c>
      <c r="AE330" s="20">
        <v>38990</v>
      </c>
      <c r="AF330" s="20">
        <v>406</v>
      </c>
      <c r="AG330" s="20">
        <v>65</v>
      </c>
      <c r="AH330" s="20">
        <v>35</v>
      </c>
      <c r="AI330" s="20">
        <v>33</v>
      </c>
      <c r="AO330" s="29">
        <v>0.5600000000000005</v>
      </c>
      <c r="AP330" s="14">
        <v>0.11499999999999999</v>
      </c>
      <c r="AQ330" s="15">
        <v>10</v>
      </c>
      <c r="AR330" s="16">
        <v>0.1245</v>
      </c>
      <c r="AS330" s="16">
        <v>2.1899999999999999E-2</v>
      </c>
      <c r="AT330" s="16">
        <v>1.2E-2</v>
      </c>
      <c r="AU330" s="17">
        <v>0.41202464187259791</v>
      </c>
      <c r="AV330" s="16">
        <v>0.43750997619519699</v>
      </c>
      <c r="AW330" s="18">
        <v>15.135963078725654</v>
      </c>
      <c r="AX330" s="19">
        <v>0.48402721999999998</v>
      </c>
      <c r="BF330" s="19"/>
      <c r="BG330" s="14"/>
      <c r="BI330" s="55" t="s">
        <v>73</v>
      </c>
      <c r="BJ330" s="31" t="s">
        <v>62</v>
      </c>
    </row>
    <row r="331" spans="1:62" s="20" customFormat="1" ht="12" customHeight="1" x14ac:dyDescent="0.2">
      <c r="A331" s="23" t="s">
        <v>281</v>
      </c>
      <c r="B331" s="20" t="s">
        <v>260</v>
      </c>
      <c r="C331" s="86">
        <v>14</v>
      </c>
      <c r="D331" s="86">
        <v>14.6</v>
      </c>
      <c r="E331" s="25">
        <v>0.59999999999999964</v>
      </c>
      <c r="F331" s="20" t="s">
        <v>54</v>
      </c>
      <c r="H331" s="26" t="s">
        <v>263</v>
      </c>
      <c r="I331" s="20" t="s">
        <v>129</v>
      </c>
      <c r="J331" s="26">
        <v>43081</v>
      </c>
      <c r="L331" s="20" t="s">
        <v>130</v>
      </c>
      <c r="M331" s="20" t="s">
        <v>131</v>
      </c>
      <c r="O331" s="23" t="s">
        <v>132</v>
      </c>
      <c r="P331" s="23"/>
      <c r="Q331" s="23" t="s">
        <v>133</v>
      </c>
      <c r="R331" s="23" t="s">
        <v>281</v>
      </c>
      <c r="S331" s="19">
        <v>0.03</v>
      </c>
      <c r="V331" s="20">
        <v>63</v>
      </c>
      <c r="W331" s="20">
        <v>909</v>
      </c>
      <c r="Y331" s="20">
        <v>2931</v>
      </c>
      <c r="AA331" s="20">
        <v>605</v>
      </c>
      <c r="AB331" s="20">
        <v>2</v>
      </c>
      <c r="AD331" s="20">
        <v>116</v>
      </c>
      <c r="AE331" s="20">
        <v>29190</v>
      </c>
      <c r="AF331" s="20">
        <v>1231</v>
      </c>
      <c r="AG331" s="20">
        <v>66</v>
      </c>
      <c r="AH331" s="20">
        <v>22</v>
      </c>
      <c r="AI331" s="20">
        <v>51</v>
      </c>
      <c r="AO331" s="29">
        <v>0.59999999999999964</v>
      </c>
      <c r="AP331" s="14">
        <v>0.03</v>
      </c>
      <c r="AQ331" s="15">
        <v>2</v>
      </c>
      <c r="AR331" s="16">
        <v>0.29310000000000003</v>
      </c>
      <c r="AS331" s="16">
        <v>9.0899999999999995E-2</v>
      </c>
      <c r="AT331" s="16">
        <v>6.3E-3</v>
      </c>
      <c r="AU331" s="17">
        <v>0.39238580401712103</v>
      </c>
      <c r="AV331" s="16">
        <v>0.41665639946832778</v>
      </c>
      <c r="AW331" s="18">
        <v>13.789463305000041</v>
      </c>
      <c r="AX331" s="19">
        <v>0.43119739000000001</v>
      </c>
      <c r="BF331" s="19"/>
      <c r="BG331" s="14"/>
      <c r="BI331" s="55" t="s">
        <v>73</v>
      </c>
      <c r="BJ331" s="31" t="s">
        <v>62</v>
      </c>
    </row>
    <row r="332" spans="1:62" s="20" customFormat="1" ht="12" customHeight="1" x14ac:dyDescent="0.2">
      <c r="A332" s="23" t="s">
        <v>282</v>
      </c>
      <c r="B332" s="20" t="s">
        <v>260</v>
      </c>
      <c r="C332" s="86">
        <v>14.6</v>
      </c>
      <c r="D332" s="86">
        <v>15.49</v>
      </c>
      <c r="E332" s="25">
        <v>0.89000000000000057</v>
      </c>
      <c r="F332" s="20" t="s">
        <v>54</v>
      </c>
      <c r="H332" s="26" t="s">
        <v>263</v>
      </c>
      <c r="I332" s="20" t="s">
        <v>129</v>
      </c>
      <c r="J332" s="26">
        <v>43081</v>
      </c>
      <c r="L332" s="20" t="s">
        <v>130</v>
      </c>
      <c r="M332" s="20" t="s">
        <v>131</v>
      </c>
      <c r="O332" s="23" t="s">
        <v>132</v>
      </c>
      <c r="P332" s="23"/>
      <c r="Q332" s="23" t="s">
        <v>133</v>
      </c>
      <c r="R332" s="23" t="s">
        <v>282</v>
      </c>
      <c r="S332" s="19">
        <v>0.2</v>
      </c>
      <c r="V332" s="20">
        <v>38</v>
      </c>
      <c r="W332" s="20">
        <v>131</v>
      </c>
      <c r="Y332" s="20">
        <v>1966</v>
      </c>
      <c r="AA332" s="20">
        <v>964</v>
      </c>
      <c r="AB332" s="20">
        <v>2</v>
      </c>
      <c r="AD332" s="20">
        <v>165</v>
      </c>
      <c r="AE332" s="20">
        <v>25560</v>
      </c>
      <c r="AF332" s="20">
        <v>397</v>
      </c>
      <c r="AG332" s="20">
        <v>86</v>
      </c>
      <c r="AH332" s="20">
        <v>20</v>
      </c>
      <c r="AI332" s="20">
        <v>52</v>
      </c>
      <c r="AO332" s="29">
        <v>0.89000000000000057</v>
      </c>
      <c r="AP332" s="14">
        <v>0.2</v>
      </c>
      <c r="AQ332" s="15">
        <v>2</v>
      </c>
      <c r="AR332" s="16">
        <v>0.1966</v>
      </c>
      <c r="AS332" s="16">
        <v>1.3100000000000001E-2</v>
      </c>
      <c r="AT332" s="16">
        <v>3.8E-3</v>
      </c>
      <c r="AU332" s="17">
        <v>0.42827389635534097</v>
      </c>
      <c r="AV332" s="16">
        <v>0.45476431057098615</v>
      </c>
      <c r="AW332" s="18">
        <v>15.775465758333487</v>
      </c>
      <c r="AX332" s="19">
        <v>0.45193910000000004</v>
      </c>
      <c r="BF332" s="19"/>
      <c r="BG332" s="14"/>
      <c r="BI332" s="55" t="s">
        <v>73</v>
      </c>
      <c r="BJ332" s="31" t="s">
        <v>62</v>
      </c>
    </row>
    <row r="333" spans="1:62" s="33" customFormat="1" ht="12" customHeight="1" x14ac:dyDescent="0.2">
      <c r="A333" s="32" t="s">
        <v>283</v>
      </c>
      <c r="B333" s="33" t="s">
        <v>260</v>
      </c>
      <c r="C333" s="88">
        <v>15.49</v>
      </c>
      <c r="D333" s="88">
        <v>15.79</v>
      </c>
      <c r="E333" s="35">
        <v>0.29999999999999893</v>
      </c>
      <c r="F333" s="33" t="s">
        <v>64</v>
      </c>
      <c r="H333" s="36"/>
      <c r="J333" s="36"/>
      <c r="O333" s="32"/>
      <c r="P333" s="32" t="s">
        <v>265</v>
      </c>
      <c r="Q333" s="32"/>
      <c r="R333" s="32"/>
      <c r="S333" s="37"/>
      <c r="AO333" s="29">
        <v>0.29999999999999893</v>
      </c>
      <c r="AP333" s="14">
        <v>0</v>
      </c>
      <c r="AQ333" s="15" t="s">
        <v>65</v>
      </c>
      <c r="AR333" s="16" t="s">
        <v>65</v>
      </c>
      <c r="AS333" s="16" t="s">
        <v>65</v>
      </c>
      <c r="AT333" s="16" t="s">
        <v>65</v>
      </c>
      <c r="AU333" s="17">
        <v>0</v>
      </c>
      <c r="AV333" s="16">
        <v>0</v>
      </c>
      <c r="AW333" s="18">
        <v>0</v>
      </c>
      <c r="AX333" s="19" t="s">
        <v>65</v>
      </c>
      <c r="BF333" s="37"/>
      <c r="BG333" s="39"/>
      <c r="BI333" s="20"/>
      <c r="BJ333" s="20"/>
    </row>
    <row r="334" spans="1:62" s="20" customFormat="1" ht="12" customHeight="1" x14ac:dyDescent="0.2">
      <c r="A334" s="23" t="s">
        <v>284</v>
      </c>
      <c r="B334" s="20" t="s">
        <v>260</v>
      </c>
      <c r="C334" s="86">
        <v>15.79</v>
      </c>
      <c r="D334" s="86">
        <v>16.2</v>
      </c>
      <c r="E334" s="25">
        <v>0.41000000000000014</v>
      </c>
      <c r="F334" s="20" t="s">
        <v>54</v>
      </c>
      <c r="H334" s="26" t="s">
        <v>263</v>
      </c>
      <c r="I334" s="20" t="s">
        <v>129</v>
      </c>
      <c r="J334" s="26">
        <v>43081</v>
      </c>
      <c r="L334" s="20" t="s">
        <v>130</v>
      </c>
      <c r="M334" s="20" t="s">
        <v>131</v>
      </c>
      <c r="O334" s="23" t="s">
        <v>132</v>
      </c>
      <c r="P334" s="23"/>
      <c r="Q334" s="23" t="s">
        <v>133</v>
      </c>
      <c r="R334" s="23" t="s">
        <v>284</v>
      </c>
      <c r="S334" s="19">
        <v>0.04</v>
      </c>
      <c r="V334" s="20">
        <v>91</v>
      </c>
      <c r="W334" s="20">
        <v>282</v>
      </c>
      <c r="Y334" s="20" t="s">
        <v>214</v>
      </c>
      <c r="Z334" s="20">
        <v>15378</v>
      </c>
      <c r="AA334" s="20">
        <v>2195</v>
      </c>
      <c r="AB334" s="20">
        <v>45</v>
      </c>
      <c r="AD334" s="20">
        <v>120</v>
      </c>
      <c r="AE334" s="20">
        <v>114350</v>
      </c>
      <c r="AF334" s="20">
        <v>39420</v>
      </c>
      <c r="AG334" s="20">
        <v>230</v>
      </c>
      <c r="AH334" s="20">
        <v>62</v>
      </c>
      <c r="AI334" s="20">
        <v>81</v>
      </c>
      <c r="AO334" s="29">
        <v>0.41000000000000014</v>
      </c>
      <c r="AP334" s="14">
        <v>0.04</v>
      </c>
      <c r="AQ334" s="15">
        <v>45</v>
      </c>
      <c r="AR334" s="16">
        <v>1.5378000000000001</v>
      </c>
      <c r="AS334" s="16">
        <v>2.8199999999999999E-2</v>
      </c>
      <c r="AT334" s="16">
        <v>9.1000000000000004E-3</v>
      </c>
      <c r="AU334" s="17">
        <v>2.1695944139062702</v>
      </c>
      <c r="AV334" s="16">
        <v>2.3037923073418325</v>
      </c>
      <c r="AW334" s="18">
        <v>72.975847551520033</v>
      </c>
      <c r="AX334" s="19">
        <v>2.5525611499999998</v>
      </c>
      <c r="BF334" s="19"/>
      <c r="BG334" s="14"/>
      <c r="BI334" s="55" t="s">
        <v>73</v>
      </c>
      <c r="BJ334" s="31" t="s">
        <v>62</v>
      </c>
    </row>
    <row r="335" spans="1:62" s="20" customFormat="1" ht="12" customHeight="1" x14ac:dyDescent="0.2">
      <c r="A335" s="44" t="s">
        <v>285</v>
      </c>
      <c r="B335" s="45" t="s">
        <v>260</v>
      </c>
      <c r="C335" s="96">
        <v>15.49</v>
      </c>
      <c r="D335" s="96">
        <v>16.2</v>
      </c>
      <c r="E335" s="47">
        <v>0.70999999999999908</v>
      </c>
      <c r="F335" s="45" t="s">
        <v>66</v>
      </c>
      <c r="G335" s="45" t="s">
        <v>67</v>
      </c>
      <c r="H335" s="48" t="s">
        <v>68</v>
      </c>
      <c r="I335" s="45" t="s">
        <v>69</v>
      </c>
      <c r="J335" s="48">
        <v>43081</v>
      </c>
      <c r="K335" s="45"/>
      <c r="L335" s="45" t="s">
        <v>130</v>
      </c>
      <c r="M335" s="45" t="s">
        <v>131</v>
      </c>
      <c r="N335" s="45"/>
      <c r="O335" s="44" t="s">
        <v>132</v>
      </c>
      <c r="P335" s="44"/>
      <c r="Q335" s="44" t="s">
        <v>133</v>
      </c>
      <c r="R335" s="44" t="s">
        <v>285</v>
      </c>
      <c r="S335" s="51">
        <v>5.0000000000000001E-3</v>
      </c>
      <c r="T335" s="45"/>
      <c r="U335" s="45"/>
      <c r="V335" s="45">
        <v>30</v>
      </c>
      <c r="W335" s="45">
        <v>15</v>
      </c>
      <c r="X335" s="45"/>
      <c r="Y335" s="45">
        <v>70</v>
      </c>
      <c r="Z335" s="45"/>
      <c r="AA335" s="45">
        <v>5</v>
      </c>
      <c r="AB335" s="45">
        <v>0.5</v>
      </c>
      <c r="AC335" s="45"/>
      <c r="AD335" s="45">
        <v>142</v>
      </c>
      <c r="AE335" s="45">
        <v>21115</v>
      </c>
      <c r="AF335" s="45">
        <v>198</v>
      </c>
      <c r="AG335" s="45">
        <v>0.5</v>
      </c>
      <c r="AH335" s="45">
        <v>5</v>
      </c>
      <c r="AI335" s="45">
        <v>2.5</v>
      </c>
      <c r="AJ335" s="45"/>
      <c r="AK335" s="45"/>
      <c r="AL335" s="45"/>
      <c r="AM335" s="45"/>
      <c r="AN335" s="45"/>
      <c r="AO335" s="29">
        <v>0.70999999999999908</v>
      </c>
      <c r="AP335" s="14">
        <v>5.0000000000000001E-3</v>
      </c>
      <c r="AQ335" s="15">
        <v>0.5</v>
      </c>
      <c r="AR335" s="16">
        <v>7.0000000000000001E-3</v>
      </c>
      <c r="AS335" s="16">
        <v>1.5E-3</v>
      </c>
      <c r="AT335" s="16">
        <v>3.0000000000000001E-3</v>
      </c>
      <c r="AU335" s="17">
        <v>2.5762130061129034E-2</v>
      </c>
      <c r="AV335" s="16">
        <v>2.7355618485719827E-2</v>
      </c>
      <c r="AW335" s="18">
        <v>0.92250843723039999</v>
      </c>
      <c r="AX335" s="19">
        <v>2.9161399999999997E-2</v>
      </c>
      <c r="BF335" s="19"/>
      <c r="BG335" s="14"/>
      <c r="BI335" s="55" t="s">
        <v>73</v>
      </c>
      <c r="BJ335" s="31" t="s">
        <v>62</v>
      </c>
    </row>
    <row r="336" spans="1:62" s="33" customFormat="1" ht="12" customHeight="1" x14ac:dyDescent="0.2">
      <c r="A336" s="32" t="s">
        <v>286</v>
      </c>
      <c r="B336" s="33" t="s">
        <v>260</v>
      </c>
      <c r="C336" s="88">
        <v>16.2</v>
      </c>
      <c r="D336" s="88">
        <v>16.5</v>
      </c>
      <c r="E336" s="35">
        <v>0.30000000000000071</v>
      </c>
      <c r="F336" s="33" t="s">
        <v>64</v>
      </c>
      <c r="H336" s="36"/>
      <c r="J336" s="36"/>
      <c r="O336" s="32"/>
      <c r="P336" s="32" t="s">
        <v>265</v>
      </c>
      <c r="Q336" s="32"/>
      <c r="R336" s="32"/>
      <c r="S336" s="37"/>
      <c r="AO336" s="29">
        <v>0.30000000000000071</v>
      </c>
      <c r="AP336" s="14">
        <v>0</v>
      </c>
      <c r="AQ336" s="15" t="s">
        <v>65</v>
      </c>
      <c r="AR336" s="16" t="s">
        <v>65</v>
      </c>
      <c r="AS336" s="16" t="s">
        <v>65</v>
      </c>
      <c r="AT336" s="16" t="s">
        <v>65</v>
      </c>
      <c r="AU336" s="17">
        <v>0</v>
      </c>
      <c r="AV336" s="16">
        <v>0</v>
      </c>
      <c r="AW336" s="18">
        <v>0</v>
      </c>
      <c r="AX336" s="19" t="s">
        <v>65</v>
      </c>
      <c r="BF336" s="37"/>
      <c r="BG336" s="39"/>
      <c r="BI336" s="20"/>
      <c r="BJ336" s="20"/>
    </row>
    <row r="337" spans="1:62" s="20" customFormat="1" ht="12" customHeight="1" x14ac:dyDescent="0.2">
      <c r="A337" s="23" t="s">
        <v>287</v>
      </c>
      <c r="B337" s="20" t="s">
        <v>260</v>
      </c>
      <c r="C337" s="86">
        <v>16.5</v>
      </c>
      <c r="D337" s="86">
        <v>17</v>
      </c>
      <c r="E337" s="25">
        <v>0.5</v>
      </c>
      <c r="F337" s="20" t="s">
        <v>54</v>
      </c>
      <c r="H337" s="26" t="s">
        <v>263</v>
      </c>
      <c r="I337" s="20" t="s">
        <v>129</v>
      </c>
      <c r="J337" s="26">
        <v>43081</v>
      </c>
      <c r="L337" s="20" t="s">
        <v>130</v>
      </c>
      <c r="M337" s="20" t="s">
        <v>131</v>
      </c>
      <c r="O337" s="23" t="s">
        <v>132</v>
      </c>
      <c r="P337" s="23"/>
      <c r="Q337" s="23" t="s">
        <v>133</v>
      </c>
      <c r="R337" s="23" t="s">
        <v>287</v>
      </c>
      <c r="S337" s="19">
        <v>0.04</v>
      </c>
      <c r="V337" s="20">
        <v>43</v>
      </c>
      <c r="W337" s="20">
        <v>263</v>
      </c>
      <c r="Y337" s="20">
        <v>5500</v>
      </c>
      <c r="AA337" s="20">
        <v>786</v>
      </c>
      <c r="AB337" s="20">
        <v>0.5</v>
      </c>
      <c r="AD337" s="20">
        <v>146</v>
      </c>
      <c r="AE337" s="20">
        <v>80150</v>
      </c>
      <c r="AF337" s="20">
        <v>12660</v>
      </c>
      <c r="AG337" s="20">
        <v>49</v>
      </c>
      <c r="AH337" s="20">
        <v>42</v>
      </c>
      <c r="AI337" s="20">
        <v>50</v>
      </c>
      <c r="AO337" s="29">
        <v>0.5</v>
      </c>
      <c r="AP337" s="14">
        <v>0.04</v>
      </c>
      <c r="AQ337" s="15">
        <v>0.5</v>
      </c>
      <c r="AR337" s="16">
        <v>0.55000000000000004</v>
      </c>
      <c r="AS337" s="16">
        <v>2.63E-2</v>
      </c>
      <c r="AT337" s="16">
        <v>4.3E-3</v>
      </c>
      <c r="AU337" s="17">
        <v>0.58695769223940797</v>
      </c>
      <c r="AV337" s="16">
        <v>0.62326331937849522</v>
      </c>
      <c r="AW337" s="18">
        <v>19.361261883504937</v>
      </c>
      <c r="AX337" s="19">
        <v>0.62420331000000007</v>
      </c>
      <c r="BF337" s="19"/>
      <c r="BG337" s="14"/>
      <c r="BI337" s="55" t="s">
        <v>73</v>
      </c>
      <c r="BJ337" s="31" t="s">
        <v>62</v>
      </c>
    </row>
    <row r="338" spans="1:62" s="20" customFormat="1" ht="12" customHeight="1" x14ac:dyDescent="0.2">
      <c r="A338" s="23" t="s">
        <v>288</v>
      </c>
      <c r="B338" s="20" t="s">
        <v>260</v>
      </c>
      <c r="C338" s="86">
        <v>17</v>
      </c>
      <c r="D338" s="86">
        <v>17.75</v>
      </c>
      <c r="E338" s="25">
        <v>0.75</v>
      </c>
      <c r="F338" s="20" t="s">
        <v>54</v>
      </c>
      <c r="H338" s="26" t="s">
        <v>263</v>
      </c>
      <c r="I338" s="20" t="s">
        <v>129</v>
      </c>
      <c r="J338" s="26">
        <v>43081</v>
      </c>
      <c r="L338" s="20" t="s">
        <v>130</v>
      </c>
      <c r="M338" s="20" t="s">
        <v>131</v>
      </c>
      <c r="O338" s="23" t="s">
        <v>132</v>
      </c>
      <c r="P338" s="23"/>
      <c r="Q338" s="23" t="s">
        <v>133</v>
      </c>
      <c r="R338" s="23" t="s">
        <v>288</v>
      </c>
      <c r="S338" s="19">
        <v>0.06</v>
      </c>
      <c r="V338" s="20">
        <v>86</v>
      </c>
      <c r="W338" s="20">
        <v>414</v>
      </c>
      <c r="Y338" s="20">
        <v>5620</v>
      </c>
      <c r="AA338" s="20">
        <v>630</v>
      </c>
      <c r="AB338" s="20">
        <v>14</v>
      </c>
      <c r="AD338" s="20">
        <v>515</v>
      </c>
      <c r="AE338" s="20">
        <v>69150</v>
      </c>
      <c r="AF338" s="20">
        <v>5080</v>
      </c>
      <c r="AG338" s="20">
        <v>62</v>
      </c>
      <c r="AH338" s="20">
        <v>27</v>
      </c>
      <c r="AI338" s="20">
        <v>68</v>
      </c>
      <c r="AO338" s="29">
        <v>0.75</v>
      </c>
      <c r="AP338" s="14">
        <v>0.06</v>
      </c>
      <c r="AQ338" s="15">
        <v>14</v>
      </c>
      <c r="AR338" s="16">
        <v>0.56200000000000006</v>
      </c>
      <c r="AS338" s="16">
        <v>4.1399999999999999E-2</v>
      </c>
      <c r="AT338" s="16">
        <v>8.6E-3</v>
      </c>
      <c r="AU338" s="17">
        <v>0.82917699006717982</v>
      </c>
      <c r="AV338" s="16">
        <v>0.88046482738784826</v>
      </c>
      <c r="AW338" s="18">
        <v>28.375799793823699</v>
      </c>
      <c r="AX338" s="19">
        <v>0.95559246000000009</v>
      </c>
      <c r="BF338" s="19"/>
      <c r="BG338" s="14"/>
      <c r="BI338" s="55" t="s">
        <v>73</v>
      </c>
      <c r="BJ338" s="31" t="s">
        <v>62</v>
      </c>
    </row>
    <row r="339" spans="1:62" s="20" customFormat="1" ht="12" customHeight="1" x14ac:dyDescent="0.2">
      <c r="A339" s="23" t="s">
        <v>289</v>
      </c>
      <c r="B339" s="20" t="s">
        <v>260</v>
      </c>
      <c r="C339" s="86">
        <v>17.75</v>
      </c>
      <c r="D339" s="86">
        <v>18.2</v>
      </c>
      <c r="E339" s="25">
        <v>0.44999999999999929</v>
      </c>
      <c r="F339" s="20" t="s">
        <v>54</v>
      </c>
      <c r="H339" s="26" t="s">
        <v>263</v>
      </c>
      <c r="I339" s="20" t="s">
        <v>129</v>
      </c>
      <c r="J339" s="26">
        <v>43081</v>
      </c>
      <c r="L339" s="20" t="s">
        <v>130</v>
      </c>
      <c r="M339" s="20" t="s">
        <v>131</v>
      </c>
      <c r="O339" s="23" t="s">
        <v>132</v>
      </c>
      <c r="P339" s="23"/>
      <c r="Q339" s="23" t="s">
        <v>133</v>
      </c>
      <c r="R339" s="23" t="s">
        <v>289</v>
      </c>
      <c r="S339" s="19">
        <v>0.03</v>
      </c>
      <c r="V339" s="20">
        <v>38</v>
      </c>
      <c r="W339" s="20">
        <v>371</v>
      </c>
      <c r="Y339" s="20">
        <v>1611</v>
      </c>
      <c r="AA339" s="20">
        <v>59</v>
      </c>
      <c r="AB339" s="20">
        <v>0.5</v>
      </c>
      <c r="AD339" s="20">
        <v>32</v>
      </c>
      <c r="AE339" s="20">
        <v>28875</v>
      </c>
      <c r="AF339" s="20">
        <v>3757</v>
      </c>
      <c r="AG339" s="20">
        <v>13</v>
      </c>
      <c r="AH339" s="20">
        <v>16</v>
      </c>
      <c r="AI339" s="20">
        <v>15</v>
      </c>
      <c r="AO339" s="29">
        <v>0.44999999999999929</v>
      </c>
      <c r="AP339" s="14">
        <v>0.03</v>
      </c>
      <c r="AQ339" s="15">
        <v>0.5</v>
      </c>
      <c r="AR339" s="16">
        <v>0.16109999999999999</v>
      </c>
      <c r="AS339" s="16">
        <v>3.7100000000000001E-2</v>
      </c>
      <c r="AT339" s="16">
        <v>3.8E-3</v>
      </c>
      <c r="AU339" s="17">
        <v>0.21495428896988597</v>
      </c>
      <c r="AV339" s="16">
        <v>0.22825005179993538</v>
      </c>
      <c r="AW339" s="18">
        <v>7.5187323274264948</v>
      </c>
      <c r="AX339" s="19">
        <v>0.23085729999999999</v>
      </c>
      <c r="BF339" s="19"/>
      <c r="BG339" s="14"/>
      <c r="BI339" s="55" t="s">
        <v>73</v>
      </c>
      <c r="BJ339" s="31" t="s">
        <v>62</v>
      </c>
    </row>
    <row r="340" spans="1:62" s="33" customFormat="1" ht="12" customHeight="1" x14ac:dyDescent="0.2">
      <c r="A340" s="32" t="s">
        <v>290</v>
      </c>
      <c r="B340" s="33" t="s">
        <v>260</v>
      </c>
      <c r="C340" s="88">
        <v>18.2</v>
      </c>
      <c r="D340" s="88">
        <v>18.399999999999999</v>
      </c>
      <c r="E340" s="35">
        <v>0.19999999999999929</v>
      </c>
      <c r="F340" s="33" t="s">
        <v>64</v>
      </c>
      <c r="H340" s="36"/>
      <c r="J340" s="36"/>
      <c r="O340" s="32"/>
      <c r="P340" s="32" t="s">
        <v>265</v>
      </c>
      <c r="Q340" s="32"/>
      <c r="R340" s="32"/>
      <c r="S340" s="37"/>
      <c r="AO340" s="29">
        <v>0.19999999999999929</v>
      </c>
      <c r="AP340" s="14">
        <v>0</v>
      </c>
      <c r="AQ340" s="15" t="s">
        <v>65</v>
      </c>
      <c r="AR340" s="16" t="s">
        <v>65</v>
      </c>
      <c r="AS340" s="16" t="s">
        <v>65</v>
      </c>
      <c r="AT340" s="16" t="s">
        <v>65</v>
      </c>
      <c r="AU340" s="17">
        <v>0</v>
      </c>
      <c r="AV340" s="16">
        <v>0</v>
      </c>
      <c r="AW340" s="18">
        <v>0</v>
      </c>
      <c r="AX340" s="19" t="s">
        <v>65</v>
      </c>
      <c r="BF340" s="37"/>
      <c r="BG340" s="39"/>
      <c r="BI340" s="20"/>
      <c r="BJ340" s="20"/>
    </row>
    <row r="341" spans="1:62" s="20" customFormat="1" ht="12" customHeight="1" x14ac:dyDescent="0.2">
      <c r="A341" s="23" t="s">
        <v>291</v>
      </c>
      <c r="B341" s="20" t="s">
        <v>260</v>
      </c>
      <c r="C341" s="86">
        <v>18.5</v>
      </c>
      <c r="D341" s="86">
        <v>19.149999999999999</v>
      </c>
      <c r="E341" s="25">
        <v>0.64999999999999858</v>
      </c>
      <c r="F341" s="20" t="s">
        <v>54</v>
      </c>
      <c r="H341" s="26" t="s">
        <v>263</v>
      </c>
      <c r="I341" s="20" t="s">
        <v>129</v>
      </c>
      <c r="J341" s="26">
        <v>43081</v>
      </c>
      <c r="L341" s="20" t="s">
        <v>130</v>
      </c>
      <c r="M341" s="20" t="s">
        <v>131</v>
      </c>
      <c r="O341" s="23" t="s">
        <v>132</v>
      </c>
      <c r="P341" s="23"/>
      <c r="Q341" s="23" t="s">
        <v>133</v>
      </c>
      <c r="R341" s="23" t="s">
        <v>291</v>
      </c>
      <c r="S341" s="19">
        <v>5.0000000000000001E-3</v>
      </c>
      <c r="V341" s="20">
        <v>76</v>
      </c>
      <c r="W341" s="20">
        <v>148</v>
      </c>
      <c r="Y341" s="20">
        <v>2305</v>
      </c>
      <c r="AA341" s="20">
        <v>200</v>
      </c>
      <c r="AB341" s="20">
        <v>2</v>
      </c>
      <c r="AD341" s="20">
        <v>371</v>
      </c>
      <c r="AE341" s="20">
        <v>45040</v>
      </c>
      <c r="AF341" s="20">
        <v>2417</v>
      </c>
      <c r="AG341" s="20">
        <v>23</v>
      </c>
      <c r="AH341" s="20">
        <v>18</v>
      </c>
      <c r="AI341" s="20">
        <v>48</v>
      </c>
      <c r="AO341" s="29">
        <v>0.64999999999999858</v>
      </c>
      <c r="AP341" s="14">
        <v>5.0000000000000001E-3</v>
      </c>
      <c r="AQ341" s="15">
        <v>2</v>
      </c>
      <c r="AR341" s="16">
        <v>0.23050000000000001</v>
      </c>
      <c r="AS341" s="16">
        <v>1.4800000000000001E-2</v>
      </c>
      <c r="AT341" s="16">
        <v>7.6E-3</v>
      </c>
      <c r="AU341" s="17">
        <v>0.27392021456810717</v>
      </c>
      <c r="AV341" s="16">
        <v>0.29086325033960564</v>
      </c>
      <c r="AW341" s="18">
        <v>9.0685394148039418</v>
      </c>
      <c r="AX341" s="19">
        <v>0.30093217999999999</v>
      </c>
      <c r="BF341" s="19"/>
      <c r="BG341" s="14"/>
      <c r="BI341" s="55" t="s">
        <v>73</v>
      </c>
      <c r="BJ341" s="31" t="s">
        <v>62</v>
      </c>
    </row>
    <row r="342" spans="1:62" s="20" customFormat="1" ht="12" customHeight="1" x14ac:dyDescent="0.2">
      <c r="A342" s="23" t="s">
        <v>292</v>
      </c>
      <c r="B342" s="20" t="s">
        <v>260</v>
      </c>
      <c r="C342" s="86">
        <v>19.149999999999999</v>
      </c>
      <c r="D342" s="86">
        <v>20</v>
      </c>
      <c r="E342" s="25">
        <v>0.85000000000000142</v>
      </c>
      <c r="F342" s="20" t="s">
        <v>54</v>
      </c>
      <c r="H342" s="26" t="s">
        <v>263</v>
      </c>
      <c r="I342" s="20" t="s">
        <v>129</v>
      </c>
      <c r="J342" s="26">
        <v>43081</v>
      </c>
      <c r="L342" s="20" t="s">
        <v>130</v>
      </c>
      <c r="M342" s="20" t="s">
        <v>131</v>
      </c>
      <c r="O342" s="23" t="s">
        <v>132</v>
      </c>
      <c r="P342" s="23"/>
      <c r="Q342" s="23" t="s">
        <v>133</v>
      </c>
      <c r="R342" s="23" t="s">
        <v>292</v>
      </c>
      <c r="S342" s="19">
        <v>0.02</v>
      </c>
      <c r="V342" s="20">
        <v>91</v>
      </c>
      <c r="W342" s="20">
        <v>57</v>
      </c>
      <c r="Y342" s="20">
        <v>3725</v>
      </c>
      <c r="AA342" s="20">
        <v>379</v>
      </c>
      <c r="AB342" s="20">
        <v>0.5</v>
      </c>
      <c r="AD342" s="20">
        <v>385</v>
      </c>
      <c r="AE342" s="20">
        <v>59300</v>
      </c>
      <c r="AF342" s="20">
        <v>1484</v>
      </c>
      <c r="AG342" s="20">
        <v>33</v>
      </c>
      <c r="AH342" s="20">
        <v>22</v>
      </c>
      <c r="AI342" s="20">
        <v>129</v>
      </c>
      <c r="AO342" s="29">
        <v>0.85000000000000142</v>
      </c>
      <c r="AP342" s="14">
        <v>0.02</v>
      </c>
      <c r="AQ342" s="15">
        <v>0.5</v>
      </c>
      <c r="AR342" s="16">
        <v>0.3725</v>
      </c>
      <c r="AS342" s="16">
        <v>5.7000000000000002E-3</v>
      </c>
      <c r="AT342" s="16">
        <v>9.1000000000000004E-3</v>
      </c>
      <c r="AU342" s="17">
        <v>0.39969028754867159</v>
      </c>
      <c r="AV342" s="16">
        <v>0.4244126938527667</v>
      </c>
      <c r="AW342" s="18">
        <v>13.024602771348059</v>
      </c>
      <c r="AX342" s="19">
        <v>0.42395315</v>
      </c>
      <c r="BF342" s="19"/>
      <c r="BG342" s="14"/>
      <c r="BI342" s="55" t="s">
        <v>73</v>
      </c>
      <c r="BJ342" s="31" t="s">
        <v>62</v>
      </c>
    </row>
    <row r="343" spans="1:62" s="20" customFormat="1" ht="12" customHeight="1" x14ac:dyDescent="0.2">
      <c r="A343" s="23" t="s">
        <v>293</v>
      </c>
      <c r="B343" s="20" t="s">
        <v>260</v>
      </c>
      <c r="C343" s="86">
        <v>20</v>
      </c>
      <c r="D343" s="86">
        <v>21.1</v>
      </c>
      <c r="E343" s="25">
        <v>1.1000000000000014</v>
      </c>
      <c r="F343" s="20" t="s">
        <v>54</v>
      </c>
      <c r="H343" s="26" t="s">
        <v>263</v>
      </c>
      <c r="I343" s="20" t="s">
        <v>129</v>
      </c>
      <c r="J343" s="26">
        <v>43081</v>
      </c>
      <c r="L343" s="20" t="s">
        <v>130</v>
      </c>
      <c r="M343" s="20" t="s">
        <v>131</v>
      </c>
      <c r="O343" s="23" t="s">
        <v>132</v>
      </c>
      <c r="P343" s="23"/>
      <c r="Q343" s="23" t="s">
        <v>133</v>
      </c>
      <c r="R343" s="23" t="s">
        <v>293</v>
      </c>
      <c r="S343" s="19">
        <v>5.0000000000000001E-3</v>
      </c>
      <c r="V343" s="20">
        <v>87</v>
      </c>
      <c r="W343" s="20">
        <v>38</v>
      </c>
      <c r="Y343" s="20">
        <v>3254</v>
      </c>
      <c r="AA343" s="20">
        <v>209</v>
      </c>
      <c r="AB343" s="20">
        <v>0.5</v>
      </c>
      <c r="AD343" s="20">
        <v>359</v>
      </c>
      <c r="AE343" s="20">
        <v>42685</v>
      </c>
      <c r="AF343" s="20">
        <v>839</v>
      </c>
      <c r="AG343" s="20">
        <v>20</v>
      </c>
      <c r="AH343" s="20">
        <v>21</v>
      </c>
      <c r="AI343" s="20">
        <v>100</v>
      </c>
      <c r="AO343" s="29">
        <v>1.1000000000000014</v>
      </c>
      <c r="AP343" s="14">
        <v>5.0000000000000001E-3</v>
      </c>
      <c r="AQ343" s="15">
        <v>0.5</v>
      </c>
      <c r="AR343" s="16">
        <v>0.32540000000000002</v>
      </c>
      <c r="AS343" s="16">
        <v>3.8E-3</v>
      </c>
      <c r="AT343" s="16">
        <v>8.6999999999999994E-3</v>
      </c>
      <c r="AU343" s="17">
        <v>0.33857434410692855</v>
      </c>
      <c r="AV343" s="16">
        <v>0.35951649046352402</v>
      </c>
      <c r="AW343" s="18">
        <v>10.919608437230401</v>
      </c>
      <c r="AX343" s="19">
        <v>0.36006557000000006</v>
      </c>
      <c r="BF343" s="19"/>
      <c r="BG343" s="14"/>
      <c r="BI343" s="55" t="s">
        <v>73</v>
      </c>
      <c r="BJ343" s="31" t="s">
        <v>62</v>
      </c>
    </row>
    <row r="344" spans="1:62" s="20" customFormat="1" ht="12" customHeight="1" x14ac:dyDescent="0.2">
      <c r="A344" s="23" t="s">
        <v>294</v>
      </c>
      <c r="B344" s="20" t="s">
        <v>260</v>
      </c>
      <c r="C344" s="86">
        <v>21.1</v>
      </c>
      <c r="D344" s="86">
        <v>22.1</v>
      </c>
      <c r="E344" s="25">
        <v>1</v>
      </c>
      <c r="F344" s="20" t="s">
        <v>54</v>
      </c>
      <c r="H344" s="26" t="s">
        <v>263</v>
      </c>
      <c r="I344" s="20" t="s">
        <v>129</v>
      </c>
      <c r="J344" s="26">
        <v>43081</v>
      </c>
      <c r="L344" s="20" t="s">
        <v>130</v>
      </c>
      <c r="M344" s="20" t="s">
        <v>131</v>
      </c>
      <c r="O344" s="23" t="s">
        <v>132</v>
      </c>
      <c r="P344" s="23"/>
      <c r="Q344" s="23" t="s">
        <v>133</v>
      </c>
      <c r="R344" s="23" t="s">
        <v>294</v>
      </c>
      <c r="S344" s="19">
        <v>5.0000000000000001E-3</v>
      </c>
      <c r="V344" s="20">
        <v>83</v>
      </c>
      <c r="W344" s="20">
        <v>32</v>
      </c>
      <c r="Y344" s="20">
        <v>1135</v>
      </c>
      <c r="AA344" s="20">
        <v>69</v>
      </c>
      <c r="AB344" s="20">
        <v>1</v>
      </c>
      <c r="AD344" s="20">
        <v>254</v>
      </c>
      <c r="AE344" s="20">
        <v>19910</v>
      </c>
      <c r="AF344" s="20">
        <v>748</v>
      </c>
      <c r="AG344" s="20">
        <v>9</v>
      </c>
      <c r="AH344" s="20">
        <v>14</v>
      </c>
      <c r="AI344" s="20">
        <v>22</v>
      </c>
      <c r="AO344" s="29">
        <v>1</v>
      </c>
      <c r="AP344" s="14">
        <v>5.0000000000000001E-3</v>
      </c>
      <c r="AQ344" s="15">
        <v>1</v>
      </c>
      <c r="AR344" s="16">
        <v>0.1135</v>
      </c>
      <c r="AS344" s="16">
        <v>3.2000000000000002E-3</v>
      </c>
      <c r="AT344" s="16">
        <v>8.3000000000000001E-3</v>
      </c>
      <c r="AU344" s="17">
        <v>0.14510147575312327</v>
      </c>
      <c r="AV344" s="16">
        <v>0.15407656909575468</v>
      </c>
      <c r="AW344" s="18">
        <v>4.7856520964215807</v>
      </c>
      <c r="AX344" s="19">
        <v>0.15747633</v>
      </c>
      <c r="BF344" s="19"/>
      <c r="BG344" s="14"/>
      <c r="BI344" s="55" t="s">
        <v>73</v>
      </c>
      <c r="BJ344" s="31" t="s">
        <v>62</v>
      </c>
    </row>
    <row r="345" spans="1:62" s="33" customFormat="1" ht="12" customHeight="1" x14ac:dyDescent="0.2">
      <c r="A345" s="32" t="s">
        <v>295</v>
      </c>
      <c r="B345" s="33" t="s">
        <v>260</v>
      </c>
      <c r="C345" s="88">
        <v>22.1</v>
      </c>
      <c r="D345" s="88">
        <v>22.3</v>
      </c>
      <c r="E345" s="35">
        <v>0.19999999999999929</v>
      </c>
      <c r="F345" s="33" t="s">
        <v>64</v>
      </c>
      <c r="H345" s="36"/>
      <c r="J345" s="36"/>
      <c r="O345" s="32"/>
      <c r="P345" s="32" t="s">
        <v>265</v>
      </c>
      <c r="Q345" s="32"/>
      <c r="R345" s="32"/>
      <c r="S345" s="37"/>
      <c r="AO345" s="29">
        <v>0.19999999999999929</v>
      </c>
      <c r="AP345" s="14">
        <v>0</v>
      </c>
      <c r="AQ345" s="15" t="s">
        <v>65</v>
      </c>
      <c r="AR345" s="16" t="s">
        <v>65</v>
      </c>
      <c r="AS345" s="16" t="s">
        <v>65</v>
      </c>
      <c r="AT345" s="16" t="s">
        <v>65</v>
      </c>
      <c r="AU345" s="17">
        <v>0</v>
      </c>
      <c r="AV345" s="16">
        <v>0</v>
      </c>
      <c r="AW345" s="18">
        <v>0</v>
      </c>
      <c r="AX345" s="19" t="s">
        <v>65</v>
      </c>
      <c r="BF345" s="37"/>
      <c r="BG345" s="39"/>
      <c r="BI345" s="20"/>
      <c r="BJ345" s="20"/>
    </row>
    <row r="346" spans="1:62" s="20" customFormat="1" ht="12" customHeight="1" x14ac:dyDescent="0.2">
      <c r="A346" s="23" t="s">
        <v>296</v>
      </c>
      <c r="B346" s="20" t="s">
        <v>260</v>
      </c>
      <c r="C346" s="86">
        <v>22.3</v>
      </c>
      <c r="D346" s="86">
        <v>23.3</v>
      </c>
      <c r="E346" s="25">
        <v>1</v>
      </c>
      <c r="F346" s="20" t="s">
        <v>54</v>
      </c>
      <c r="H346" s="26" t="s">
        <v>263</v>
      </c>
      <c r="I346" s="20" t="s">
        <v>129</v>
      </c>
      <c r="J346" s="26">
        <v>43081</v>
      </c>
      <c r="L346" s="20" t="s">
        <v>130</v>
      </c>
      <c r="M346" s="20" t="s">
        <v>131</v>
      </c>
      <c r="O346" s="23" t="s">
        <v>132</v>
      </c>
      <c r="P346" s="23"/>
      <c r="Q346" s="23" t="s">
        <v>133</v>
      </c>
      <c r="R346" s="23" t="s">
        <v>296</v>
      </c>
      <c r="S346" s="19">
        <v>0.03</v>
      </c>
      <c r="V346" s="20">
        <v>81</v>
      </c>
      <c r="W346" s="20">
        <v>6</v>
      </c>
      <c r="Y346" s="20">
        <v>243</v>
      </c>
      <c r="AA346" s="20">
        <v>68</v>
      </c>
      <c r="AB346" s="20">
        <v>0.5</v>
      </c>
      <c r="AD346" s="20">
        <v>90</v>
      </c>
      <c r="AE346" s="20">
        <v>9830</v>
      </c>
      <c r="AF346" s="20">
        <v>317</v>
      </c>
      <c r="AG346" s="20">
        <v>5</v>
      </c>
      <c r="AH346" s="20">
        <v>5</v>
      </c>
      <c r="AI346" s="20">
        <v>13</v>
      </c>
      <c r="AO346" s="29">
        <v>1</v>
      </c>
      <c r="AP346" s="14">
        <v>0.03</v>
      </c>
      <c r="AQ346" s="15">
        <v>0.5</v>
      </c>
      <c r="AR346" s="16">
        <v>2.4299999999999999E-2</v>
      </c>
      <c r="AS346" s="16">
        <v>5.9999999999999995E-4</v>
      </c>
      <c r="AT346" s="16">
        <v>8.0999999999999996E-3</v>
      </c>
      <c r="AU346" s="17">
        <v>7.7203198376321419E-2</v>
      </c>
      <c r="AV346" s="16">
        <v>8.1978517911707058E-2</v>
      </c>
      <c r="AW346" s="18">
        <v>2.7946323274264957</v>
      </c>
      <c r="AX346" s="19">
        <v>8.0671570000000012E-2</v>
      </c>
      <c r="BF346" s="19"/>
      <c r="BG346" s="14"/>
      <c r="BI346" s="55" t="s">
        <v>73</v>
      </c>
      <c r="BJ346" s="31" t="s">
        <v>62</v>
      </c>
    </row>
    <row r="347" spans="1:62" s="33" customFormat="1" ht="12" customHeight="1" x14ac:dyDescent="0.2">
      <c r="A347" s="32" t="s">
        <v>297</v>
      </c>
      <c r="B347" s="33" t="s">
        <v>260</v>
      </c>
      <c r="C347" s="88">
        <v>23.3</v>
      </c>
      <c r="D347" s="88">
        <v>23.5</v>
      </c>
      <c r="E347" s="35">
        <v>0.19999999999999929</v>
      </c>
      <c r="F347" s="33" t="s">
        <v>64</v>
      </c>
      <c r="H347" s="36"/>
      <c r="J347" s="36"/>
      <c r="O347" s="32"/>
      <c r="P347" s="32" t="s">
        <v>265</v>
      </c>
      <c r="Q347" s="32"/>
      <c r="R347" s="32"/>
      <c r="S347" s="37"/>
      <c r="AO347" s="29">
        <v>0.19999999999999929</v>
      </c>
      <c r="AP347" s="14">
        <v>0</v>
      </c>
      <c r="AQ347" s="15" t="s">
        <v>65</v>
      </c>
      <c r="AR347" s="16" t="s">
        <v>65</v>
      </c>
      <c r="AS347" s="16" t="s">
        <v>65</v>
      </c>
      <c r="AT347" s="16" t="s">
        <v>65</v>
      </c>
      <c r="AU347" s="17">
        <v>0</v>
      </c>
      <c r="AV347" s="16">
        <v>0</v>
      </c>
      <c r="AW347" s="18">
        <v>0</v>
      </c>
      <c r="AX347" s="19" t="s">
        <v>65</v>
      </c>
      <c r="BF347" s="37"/>
      <c r="BG347" s="39"/>
      <c r="BI347" s="20"/>
      <c r="BJ347" s="20"/>
    </row>
    <row r="348" spans="1:62" s="20" customFormat="1" ht="12" customHeight="1" x14ac:dyDescent="0.2">
      <c r="A348" s="23" t="s">
        <v>298</v>
      </c>
      <c r="B348" s="20" t="s">
        <v>260</v>
      </c>
      <c r="C348" s="86">
        <v>23.5</v>
      </c>
      <c r="D348" s="86">
        <v>24.35</v>
      </c>
      <c r="E348" s="25">
        <v>0.85000000000000142</v>
      </c>
      <c r="F348" s="20" t="s">
        <v>54</v>
      </c>
      <c r="H348" s="26" t="s">
        <v>263</v>
      </c>
      <c r="I348" s="20" t="s">
        <v>129</v>
      </c>
      <c r="J348" s="26">
        <v>43081</v>
      </c>
      <c r="L348" s="20" t="s">
        <v>130</v>
      </c>
      <c r="M348" s="20" t="s">
        <v>131</v>
      </c>
      <c r="O348" s="23" t="s">
        <v>132</v>
      </c>
      <c r="P348" s="23"/>
      <c r="Q348" s="23" t="s">
        <v>133</v>
      </c>
      <c r="R348" s="23" t="s">
        <v>298</v>
      </c>
      <c r="S348" s="19">
        <v>5.0000000000000001E-3</v>
      </c>
      <c r="V348" s="20">
        <v>78</v>
      </c>
      <c r="W348" s="20">
        <v>36</v>
      </c>
      <c r="Y348" s="20">
        <v>231</v>
      </c>
      <c r="AA348" s="20">
        <v>29</v>
      </c>
      <c r="AB348" s="20">
        <v>0.5</v>
      </c>
      <c r="AD348" s="20">
        <v>288</v>
      </c>
      <c r="AE348" s="20">
        <v>16235</v>
      </c>
      <c r="AF348" s="20">
        <v>252</v>
      </c>
      <c r="AG348" s="20">
        <v>5</v>
      </c>
      <c r="AH348" s="20">
        <v>5</v>
      </c>
      <c r="AI348" s="20">
        <v>9</v>
      </c>
      <c r="AO348" s="29">
        <v>0.85000000000000142</v>
      </c>
      <c r="AP348" s="14">
        <v>5.0000000000000001E-3</v>
      </c>
      <c r="AQ348" s="15">
        <v>0.5</v>
      </c>
      <c r="AR348" s="16">
        <v>2.3099999999999999E-2</v>
      </c>
      <c r="AS348" s="16">
        <v>3.5999999999999999E-3</v>
      </c>
      <c r="AT348" s="16">
        <v>7.7999999999999996E-3</v>
      </c>
      <c r="AU348" s="17">
        <v>5.1917157473607138E-2</v>
      </c>
      <c r="AV348" s="16">
        <v>5.5128436559441579E-2</v>
      </c>
      <c r="AW348" s="18">
        <v>1.7844084372303999</v>
      </c>
      <c r="AX348" s="19">
        <v>5.5888599999999997E-2</v>
      </c>
      <c r="BF348" s="19"/>
      <c r="BG348" s="14"/>
      <c r="BI348" s="55" t="s">
        <v>73</v>
      </c>
      <c r="BJ348" s="31" t="s">
        <v>62</v>
      </c>
    </row>
    <row r="349" spans="1:62" s="20" customFormat="1" ht="12" customHeight="1" x14ac:dyDescent="0.2">
      <c r="A349" s="23" t="s">
        <v>299</v>
      </c>
      <c r="B349" s="20" t="s">
        <v>260</v>
      </c>
      <c r="C349" s="86">
        <v>24.35</v>
      </c>
      <c r="D349" s="86">
        <v>25</v>
      </c>
      <c r="E349" s="25">
        <v>0.64999999999999858</v>
      </c>
      <c r="F349" s="20" t="s">
        <v>54</v>
      </c>
      <c r="H349" s="26" t="s">
        <v>263</v>
      </c>
      <c r="I349" s="20" t="s">
        <v>129</v>
      </c>
      <c r="J349" s="26">
        <v>43081</v>
      </c>
      <c r="L349" s="20" t="s">
        <v>130</v>
      </c>
      <c r="M349" s="20" t="s">
        <v>131</v>
      </c>
      <c r="O349" s="23" t="s">
        <v>132</v>
      </c>
      <c r="P349" s="23"/>
      <c r="Q349" s="23" t="s">
        <v>133</v>
      </c>
      <c r="R349" s="23" t="s">
        <v>299</v>
      </c>
      <c r="S349" s="19">
        <v>5.0000000000000001E-3</v>
      </c>
      <c r="V349" s="20">
        <v>20</v>
      </c>
      <c r="W349" s="20">
        <v>52</v>
      </c>
      <c r="Y349" s="20">
        <v>160</v>
      </c>
      <c r="AA349" s="20">
        <v>15</v>
      </c>
      <c r="AB349" s="20">
        <v>1</v>
      </c>
      <c r="AD349" s="20">
        <v>118</v>
      </c>
      <c r="AE349" s="20">
        <v>7805</v>
      </c>
      <c r="AF349" s="20">
        <v>275</v>
      </c>
      <c r="AG349" s="20">
        <v>2</v>
      </c>
      <c r="AH349" s="20">
        <v>5</v>
      </c>
      <c r="AI349" s="20">
        <v>9</v>
      </c>
      <c r="AO349" s="29">
        <v>0.64999999999999858</v>
      </c>
      <c r="AP349" s="14">
        <v>5.0000000000000001E-3</v>
      </c>
      <c r="AQ349" s="15">
        <v>1</v>
      </c>
      <c r="AR349" s="16">
        <v>1.6E-2</v>
      </c>
      <c r="AS349" s="16">
        <v>5.1999999999999998E-3</v>
      </c>
      <c r="AT349" s="16">
        <v>2E-3</v>
      </c>
      <c r="AU349" s="17">
        <v>4.1178499353502304E-2</v>
      </c>
      <c r="AV349" s="16">
        <v>4.3725550467137969E-2</v>
      </c>
      <c r="AW349" s="18">
        <v>1.4822520964215808</v>
      </c>
      <c r="AX349" s="19">
        <v>4.8866659999999999E-2</v>
      </c>
      <c r="BF349" s="19"/>
      <c r="BG349" s="14"/>
      <c r="BI349" s="55" t="s">
        <v>73</v>
      </c>
      <c r="BJ349" s="31" t="s">
        <v>62</v>
      </c>
    </row>
    <row r="350" spans="1:62" s="20" customFormat="1" ht="12" customHeight="1" x14ac:dyDescent="0.2">
      <c r="A350" s="23" t="s">
        <v>300</v>
      </c>
      <c r="B350" s="20" t="s">
        <v>260</v>
      </c>
      <c r="C350" s="86">
        <v>25</v>
      </c>
      <c r="D350" s="86">
        <v>25.83</v>
      </c>
      <c r="E350" s="25">
        <v>0.82999999999999829</v>
      </c>
      <c r="F350" s="20" t="s">
        <v>54</v>
      </c>
      <c r="H350" s="26" t="s">
        <v>263</v>
      </c>
      <c r="I350" s="20" t="s">
        <v>129</v>
      </c>
      <c r="J350" s="26">
        <v>43081</v>
      </c>
      <c r="L350" s="20" t="s">
        <v>130</v>
      </c>
      <c r="M350" s="20" t="s">
        <v>131</v>
      </c>
      <c r="O350" s="23" t="s">
        <v>132</v>
      </c>
      <c r="P350" s="23"/>
      <c r="Q350" s="23" t="s">
        <v>133</v>
      </c>
      <c r="R350" s="23" t="s">
        <v>300</v>
      </c>
      <c r="S350" s="19">
        <v>5.0000000000000001E-3</v>
      </c>
      <c r="T350" s="20">
        <v>5.0000000000000001E-3</v>
      </c>
      <c r="V350" s="20">
        <v>14</v>
      </c>
      <c r="W350" s="20">
        <v>75</v>
      </c>
      <c r="Y350" s="20">
        <v>478</v>
      </c>
      <c r="AA350" s="20">
        <v>14</v>
      </c>
      <c r="AB350" s="20">
        <v>0.5</v>
      </c>
      <c r="AD350" s="20">
        <v>61</v>
      </c>
      <c r="AE350" s="20">
        <v>9255</v>
      </c>
      <c r="AF350" s="20">
        <v>371</v>
      </c>
      <c r="AG350" s="20">
        <v>4</v>
      </c>
      <c r="AH350" s="20">
        <v>5</v>
      </c>
      <c r="AI350" s="20">
        <v>13</v>
      </c>
      <c r="AO350" s="29">
        <v>0.82999999999999829</v>
      </c>
      <c r="AP350" s="14">
        <v>5.0000000000000001E-3</v>
      </c>
      <c r="AQ350" s="15">
        <v>0.5</v>
      </c>
      <c r="AR350" s="16">
        <v>4.7800000000000002E-2</v>
      </c>
      <c r="AS350" s="16">
        <v>7.4999999999999997E-3</v>
      </c>
      <c r="AT350" s="16">
        <v>1.4E-3</v>
      </c>
      <c r="AU350" s="17">
        <v>6.3797358278695857E-2</v>
      </c>
      <c r="AV350" s="16">
        <v>6.7743474213028593E-2</v>
      </c>
      <c r="AW350" s="18">
        <v>2.1877084372304001</v>
      </c>
      <c r="AX350" s="19">
        <v>7.0417560000000004E-2</v>
      </c>
      <c r="BF350" s="19"/>
      <c r="BG350" s="14"/>
      <c r="BI350" s="55" t="s">
        <v>73</v>
      </c>
      <c r="BJ350" s="31" t="s">
        <v>62</v>
      </c>
    </row>
    <row r="351" spans="1:62" s="20" customFormat="1" ht="12" customHeight="1" x14ac:dyDescent="0.2">
      <c r="A351" s="23" t="s">
        <v>301</v>
      </c>
      <c r="B351" s="20" t="s">
        <v>260</v>
      </c>
      <c r="C351" s="86">
        <v>25.83</v>
      </c>
      <c r="D351" s="86">
        <v>27</v>
      </c>
      <c r="E351" s="25">
        <v>1.1700000000000017</v>
      </c>
      <c r="F351" s="20" t="s">
        <v>54</v>
      </c>
      <c r="H351" s="26" t="s">
        <v>263</v>
      </c>
      <c r="I351" s="20" t="s">
        <v>129</v>
      </c>
      <c r="J351" s="26">
        <v>43081</v>
      </c>
      <c r="L351" s="20" t="s">
        <v>130</v>
      </c>
      <c r="M351" s="20" t="s">
        <v>131</v>
      </c>
      <c r="O351" s="23" t="s">
        <v>132</v>
      </c>
      <c r="P351" s="23"/>
      <c r="Q351" s="23" t="s">
        <v>133</v>
      </c>
      <c r="R351" s="23" t="s">
        <v>301</v>
      </c>
      <c r="S351" s="19">
        <v>5.0000000000000001E-3</v>
      </c>
      <c r="V351" s="20">
        <v>19</v>
      </c>
      <c r="W351" s="20">
        <v>149</v>
      </c>
      <c r="Y351" s="20">
        <v>6200</v>
      </c>
      <c r="AA351" s="20">
        <v>18</v>
      </c>
      <c r="AB351" s="20">
        <v>0.5</v>
      </c>
      <c r="AD351" s="20">
        <v>59</v>
      </c>
      <c r="AE351" s="20">
        <v>31270</v>
      </c>
      <c r="AF351" s="20">
        <v>2893</v>
      </c>
      <c r="AG351" s="20">
        <v>22</v>
      </c>
      <c r="AH351" s="20">
        <v>5</v>
      </c>
      <c r="AI351" s="20">
        <v>10</v>
      </c>
      <c r="AO351" s="29">
        <v>1.1700000000000017</v>
      </c>
      <c r="AP351" s="14">
        <v>5.0000000000000001E-3</v>
      </c>
      <c r="AQ351" s="15">
        <v>0.5</v>
      </c>
      <c r="AR351" s="16">
        <v>0.62</v>
      </c>
      <c r="AS351" s="16">
        <v>1.49E-2</v>
      </c>
      <c r="AT351" s="16">
        <v>1.9E-3</v>
      </c>
      <c r="AU351" s="17">
        <v>0.60732277678087332</v>
      </c>
      <c r="AV351" s="16">
        <v>0.64488806398710707</v>
      </c>
      <c r="AW351" s="18">
        <v>19.5727084372304</v>
      </c>
      <c r="AX351" s="19">
        <v>0.64801032999999986</v>
      </c>
      <c r="BF351" s="19"/>
      <c r="BG351" s="14"/>
      <c r="BI351" s="55" t="s">
        <v>73</v>
      </c>
      <c r="BJ351" s="31" t="s">
        <v>62</v>
      </c>
    </row>
    <row r="352" spans="1:62" s="20" customFormat="1" ht="12" customHeight="1" x14ac:dyDescent="0.2">
      <c r="A352" s="23" t="s">
        <v>302</v>
      </c>
      <c r="B352" s="20" t="s">
        <v>260</v>
      </c>
      <c r="C352" s="86">
        <v>27</v>
      </c>
      <c r="D352" s="86">
        <v>27.91</v>
      </c>
      <c r="E352" s="25">
        <v>0.91000000000000014</v>
      </c>
      <c r="F352" s="20" t="s">
        <v>54</v>
      </c>
      <c r="H352" s="26" t="s">
        <v>263</v>
      </c>
      <c r="I352" s="20" t="s">
        <v>129</v>
      </c>
      <c r="J352" s="26">
        <v>43081</v>
      </c>
      <c r="L352" s="20" t="s">
        <v>130</v>
      </c>
      <c r="M352" s="20" t="s">
        <v>131</v>
      </c>
      <c r="O352" s="23" t="s">
        <v>132</v>
      </c>
      <c r="P352" s="23"/>
      <c r="Q352" s="23" t="s">
        <v>133</v>
      </c>
      <c r="R352" s="23" t="s">
        <v>302</v>
      </c>
      <c r="S352" s="19">
        <v>5.0000000000000001E-3</v>
      </c>
      <c r="V352" s="20">
        <v>5</v>
      </c>
      <c r="W352" s="20">
        <v>2.5</v>
      </c>
      <c r="Y352" s="20">
        <v>175</v>
      </c>
      <c r="AA352" s="20">
        <v>13</v>
      </c>
      <c r="AB352" s="20">
        <v>0.5</v>
      </c>
      <c r="AD352" s="20">
        <v>43</v>
      </c>
      <c r="AE352" s="20">
        <v>7870</v>
      </c>
      <c r="AF352" s="20">
        <v>234</v>
      </c>
      <c r="AG352" s="20">
        <v>3</v>
      </c>
      <c r="AH352" s="20">
        <v>5</v>
      </c>
      <c r="AI352" s="20">
        <v>12</v>
      </c>
      <c r="AO352" s="29">
        <v>0.91000000000000014</v>
      </c>
      <c r="AP352" s="14">
        <v>5.0000000000000001E-3</v>
      </c>
      <c r="AQ352" s="15">
        <v>0.5</v>
      </c>
      <c r="AR352" s="16">
        <v>1.7500000000000002E-2</v>
      </c>
      <c r="AS352" s="16">
        <v>2.5000000000000001E-4</v>
      </c>
      <c r="AT352" s="16">
        <v>5.0000000000000001E-4</v>
      </c>
      <c r="AU352" s="17">
        <v>2.9848641965967742E-2</v>
      </c>
      <c r="AV352" s="16">
        <v>3.1694897122263622E-2</v>
      </c>
      <c r="AW352" s="18">
        <v>1.0362584372304</v>
      </c>
      <c r="AX352" s="19">
        <v>3.4033149999999998E-2</v>
      </c>
      <c r="BF352" s="19"/>
      <c r="BG352" s="14"/>
      <c r="BI352" s="55" t="s">
        <v>73</v>
      </c>
      <c r="BJ352" s="31" t="s">
        <v>62</v>
      </c>
    </row>
    <row r="353" spans="1:62" s="20" customFormat="1" ht="12" customHeight="1" x14ac:dyDescent="0.2">
      <c r="A353" s="23" t="s">
        <v>303</v>
      </c>
      <c r="B353" s="20" t="s">
        <v>260</v>
      </c>
      <c r="C353" s="86">
        <v>27.91</v>
      </c>
      <c r="D353" s="86">
        <v>28.9</v>
      </c>
      <c r="E353" s="25">
        <v>0.98999999999999844</v>
      </c>
      <c r="F353" s="20" t="s">
        <v>54</v>
      </c>
      <c r="H353" s="26" t="s">
        <v>263</v>
      </c>
      <c r="I353" s="20" t="s">
        <v>129</v>
      </c>
      <c r="J353" s="26">
        <v>43081</v>
      </c>
      <c r="L353" s="20" t="s">
        <v>130</v>
      </c>
      <c r="M353" s="20" t="s">
        <v>131</v>
      </c>
      <c r="N353" s="20" t="s">
        <v>75</v>
      </c>
      <c r="O353" s="23" t="s">
        <v>132</v>
      </c>
      <c r="P353" s="23"/>
      <c r="Q353" s="23" t="s">
        <v>133</v>
      </c>
      <c r="R353" s="23" t="s">
        <v>303</v>
      </c>
      <c r="S353" s="19">
        <v>5.0000000000000001E-3</v>
      </c>
      <c r="V353" s="20">
        <v>26</v>
      </c>
      <c r="W353" s="20">
        <v>35</v>
      </c>
      <c r="Y353" s="20">
        <v>1455</v>
      </c>
      <c r="AA353" s="20">
        <v>168</v>
      </c>
      <c r="AB353" s="20">
        <v>1</v>
      </c>
      <c r="AD353" s="20">
        <v>833</v>
      </c>
      <c r="AE353" s="20">
        <v>24485</v>
      </c>
      <c r="AF353" s="20">
        <v>1143</v>
      </c>
      <c r="AG353" s="20">
        <v>25</v>
      </c>
      <c r="AH353" s="20">
        <v>5</v>
      </c>
      <c r="AI353" s="20">
        <v>15</v>
      </c>
      <c r="AO353" s="29">
        <v>0.98999999999999844</v>
      </c>
      <c r="AP353" s="14">
        <v>5.0000000000000001E-3</v>
      </c>
      <c r="AQ353" s="15">
        <v>1</v>
      </c>
      <c r="AR353" s="16">
        <v>0.14549999999999999</v>
      </c>
      <c r="AS353" s="16">
        <v>3.5000000000000001E-3</v>
      </c>
      <c r="AT353" s="16">
        <v>2.5999999999999999E-3</v>
      </c>
      <c r="AU353" s="17">
        <v>0.16354950147075689</v>
      </c>
      <c r="AV353" s="16">
        <v>0.1736656773002731</v>
      </c>
      <c r="AW353" s="18">
        <v>5.365552096421581</v>
      </c>
      <c r="AX353" s="19">
        <v>0.17852383999999999</v>
      </c>
      <c r="BF353" s="19"/>
      <c r="BG353" s="14"/>
      <c r="BI353" s="55" t="s">
        <v>73</v>
      </c>
      <c r="BJ353" s="31" t="s">
        <v>62</v>
      </c>
    </row>
    <row r="354" spans="1:62" s="20" customFormat="1" ht="12" customHeight="1" x14ac:dyDescent="0.2">
      <c r="A354" s="56" t="s">
        <v>304</v>
      </c>
      <c r="B354" s="57" t="s">
        <v>260</v>
      </c>
      <c r="C354" s="91">
        <v>27.91</v>
      </c>
      <c r="D354" s="91">
        <v>28.9</v>
      </c>
      <c r="E354" s="92">
        <v>0.98999999999999844</v>
      </c>
      <c r="F354" s="57" t="s">
        <v>76</v>
      </c>
      <c r="G354" s="57" t="s">
        <v>303</v>
      </c>
      <c r="H354" s="60" t="s">
        <v>263</v>
      </c>
      <c r="I354" s="57" t="s">
        <v>129</v>
      </c>
      <c r="J354" s="60">
        <v>43081</v>
      </c>
      <c r="K354" s="57"/>
      <c r="L354" s="57" t="s">
        <v>130</v>
      </c>
      <c r="M354" s="57" t="s">
        <v>131</v>
      </c>
      <c r="N354" s="57" t="s">
        <v>75</v>
      </c>
      <c r="O354" s="56" t="s">
        <v>132</v>
      </c>
      <c r="P354" s="56"/>
      <c r="Q354" s="56" t="s">
        <v>133</v>
      </c>
      <c r="R354" s="56" t="s">
        <v>304</v>
      </c>
      <c r="S354" s="61">
        <v>5.0000000000000001E-3</v>
      </c>
      <c r="T354" s="57"/>
      <c r="U354" s="57"/>
      <c r="V354" s="57">
        <v>21</v>
      </c>
      <c r="W354" s="57">
        <v>44</v>
      </c>
      <c r="X354" s="57"/>
      <c r="Y354" s="57">
        <v>1555</v>
      </c>
      <c r="Z354" s="57"/>
      <c r="AA354" s="57">
        <v>96</v>
      </c>
      <c r="AB354" s="57">
        <v>0.5</v>
      </c>
      <c r="AC354" s="57"/>
      <c r="AD354" s="57">
        <v>64</v>
      </c>
      <c r="AE354" s="57">
        <v>20685</v>
      </c>
      <c r="AF354" s="57">
        <v>1014</v>
      </c>
      <c r="AG354" s="57">
        <v>18</v>
      </c>
      <c r="AH354" s="57">
        <v>5</v>
      </c>
      <c r="AI354" s="57">
        <v>11</v>
      </c>
      <c r="AJ354" s="57"/>
      <c r="AK354" s="57"/>
      <c r="AL354" s="57"/>
      <c r="AM354" s="57"/>
      <c r="AN354" s="57"/>
      <c r="AO354" s="29">
        <v>0.98999999999999844</v>
      </c>
      <c r="AP354" s="14">
        <v>5.0000000000000001E-3</v>
      </c>
      <c r="AQ354" s="15">
        <v>0.5</v>
      </c>
      <c r="AR354" s="16">
        <v>0.1555</v>
      </c>
      <c r="AS354" s="16">
        <v>4.4000000000000003E-3</v>
      </c>
      <c r="AT354" s="16">
        <v>2.0999999999999999E-3</v>
      </c>
      <c r="AU354" s="17">
        <v>0.16516128537454725</v>
      </c>
      <c r="AV354" s="16">
        <v>0.1753771563374836</v>
      </c>
      <c r="AW354" s="18">
        <v>5.3888084372304004</v>
      </c>
      <c r="AX354" s="19">
        <v>0.17763451</v>
      </c>
      <c r="BF354" s="19"/>
      <c r="BG354" s="14"/>
      <c r="BI354" s="55" t="s">
        <v>73</v>
      </c>
      <c r="BJ354" s="31" t="s">
        <v>62</v>
      </c>
    </row>
    <row r="355" spans="1:62" s="20" customFormat="1" ht="12" customHeight="1" x14ac:dyDescent="0.2">
      <c r="A355" s="68" t="s">
        <v>305</v>
      </c>
      <c r="B355" s="69" t="s">
        <v>260</v>
      </c>
      <c r="C355" s="94">
        <v>27.91</v>
      </c>
      <c r="D355" s="94">
        <v>28.9</v>
      </c>
      <c r="E355" s="95">
        <v>0.98999999999999844</v>
      </c>
      <c r="F355" s="69" t="s">
        <v>77</v>
      </c>
      <c r="G355" s="69" t="s">
        <v>78</v>
      </c>
      <c r="H355" s="72" t="s">
        <v>79</v>
      </c>
      <c r="I355" s="69" t="s">
        <v>69</v>
      </c>
      <c r="J355" s="72">
        <v>43081</v>
      </c>
      <c r="K355" s="69"/>
      <c r="L355" s="69" t="s">
        <v>130</v>
      </c>
      <c r="M355" s="69" t="s">
        <v>131</v>
      </c>
      <c r="N355" s="69"/>
      <c r="O355" s="68" t="s">
        <v>132</v>
      </c>
      <c r="P355" s="68"/>
      <c r="Q355" s="68" t="s">
        <v>133</v>
      </c>
      <c r="R355" s="68" t="s">
        <v>305</v>
      </c>
      <c r="S355" s="73">
        <v>5.04</v>
      </c>
      <c r="T355" s="69"/>
      <c r="U355" s="69"/>
      <c r="V355" s="69">
        <v>600</v>
      </c>
      <c r="W355" s="69">
        <v>613</v>
      </c>
      <c r="X355" s="69"/>
      <c r="Y355" s="69">
        <v>580</v>
      </c>
      <c r="Z355" s="69"/>
      <c r="AA355" s="69">
        <v>573</v>
      </c>
      <c r="AB355" s="69">
        <v>0.5</v>
      </c>
      <c r="AC355" s="69"/>
      <c r="AD355" s="69">
        <v>6625</v>
      </c>
      <c r="AE355" s="69">
        <v>39275</v>
      </c>
      <c r="AF355" s="69">
        <v>822</v>
      </c>
      <c r="AG355" s="69">
        <v>16</v>
      </c>
      <c r="AH355" s="69">
        <v>29</v>
      </c>
      <c r="AI355" s="69">
        <v>43</v>
      </c>
      <c r="AJ355" s="69"/>
      <c r="AK355" s="69"/>
      <c r="AL355" s="69"/>
      <c r="AM355" s="69"/>
      <c r="AN355" s="69"/>
      <c r="AO355" s="29">
        <v>0.98999999999999844</v>
      </c>
      <c r="AP355" s="14">
        <v>5.04</v>
      </c>
      <c r="AQ355" s="15">
        <v>0.5</v>
      </c>
      <c r="AR355" s="16">
        <v>5.8000000000000003E-2</v>
      </c>
      <c r="AS355" s="16">
        <v>6.13E-2</v>
      </c>
      <c r="AT355" s="16">
        <v>0.06</v>
      </c>
      <c r="AU355" s="17">
        <v>5.2563786174234446</v>
      </c>
      <c r="AV355" s="16">
        <v>5.5815061772275483</v>
      </c>
      <c r="AW355" s="18">
        <v>215.02863992272404</v>
      </c>
      <c r="AX355" s="19">
        <v>5.2193678399999994</v>
      </c>
      <c r="BF355" s="19"/>
      <c r="BG355" s="14"/>
      <c r="BI355" s="55" t="s">
        <v>73</v>
      </c>
      <c r="BJ355" s="31" t="s">
        <v>62</v>
      </c>
    </row>
    <row r="356" spans="1:62" s="20" customFormat="1" ht="12" customHeight="1" x14ac:dyDescent="0.2">
      <c r="A356" s="23" t="s">
        <v>306</v>
      </c>
      <c r="B356" s="20" t="s">
        <v>260</v>
      </c>
      <c r="C356" s="86">
        <v>28.9</v>
      </c>
      <c r="D356" s="86">
        <v>30.1</v>
      </c>
      <c r="E356" s="25">
        <v>1.2000000000000028</v>
      </c>
      <c r="F356" s="20" t="s">
        <v>54</v>
      </c>
      <c r="H356" s="26" t="s">
        <v>263</v>
      </c>
      <c r="I356" s="20" t="s">
        <v>129</v>
      </c>
      <c r="J356" s="26">
        <v>43081</v>
      </c>
      <c r="L356" s="20" t="s">
        <v>130</v>
      </c>
      <c r="M356" s="20" t="s">
        <v>131</v>
      </c>
      <c r="O356" s="23" t="s">
        <v>132</v>
      </c>
      <c r="P356" s="23"/>
      <c r="Q356" s="23" t="s">
        <v>133</v>
      </c>
      <c r="R356" s="23" t="s">
        <v>306</v>
      </c>
      <c r="S356" s="19">
        <v>0.1</v>
      </c>
      <c r="V356" s="20">
        <v>9</v>
      </c>
      <c r="W356" s="20">
        <v>19</v>
      </c>
      <c r="Y356" s="20">
        <v>2428</v>
      </c>
      <c r="AA356" s="20">
        <v>57</v>
      </c>
      <c r="AB356" s="20">
        <v>0.5</v>
      </c>
      <c r="AD356" s="20">
        <v>47</v>
      </c>
      <c r="AE356" s="20">
        <v>17440</v>
      </c>
      <c r="AF356" s="20">
        <v>1193</v>
      </c>
      <c r="AG356" s="20">
        <v>17</v>
      </c>
      <c r="AH356" s="20">
        <v>14</v>
      </c>
      <c r="AI356" s="20">
        <v>13</v>
      </c>
      <c r="AO356" s="29">
        <v>1.2000000000000028</v>
      </c>
      <c r="AP356" s="14">
        <v>0.1</v>
      </c>
      <c r="AQ356" s="15">
        <v>0.5</v>
      </c>
      <c r="AR356" s="16">
        <v>0.24279999999999999</v>
      </c>
      <c r="AS356" s="16">
        <v>1.9E-3</v>
      </c>
      <c r="AT356" s="16">
        <v>8.9999999999999998E-4</v>
      </c>
      <c r="AU356" s="17">
        <v>0.33866203687373042</v>
      </c>
      <c r="AV356" s="16">
        <v>0.35960960737066233</v>
      </c>
      <c r="AW356" s="18">
        <v>11.773239219975562</v>
      </c>
      <c r="AX356" s="19">
        <v>0.35529153000000002</v>
      </c>
      <c r="BF356" s="19"/>
      <c r="BG356" s="14"/>
      <c r="BI356" s="55" t="s">
        <v>73</v>
      </c>
      <c r="BJ356" s="31" t="s">
        <v>62</v>
      </c>
    </row>
    <row r="357" spans="1:62" s="20" customFormat="1" ht="12" customHeight="1" x14ac:dyDescent="0.2">
      <c r="A357" s="23" t="s">
        <v>307</v>
      </c>
      <c r="B357" s="20" t="s">
        <v>260</v>
      </c>
      <c r="C357" s="86">
        <v>30.1</v>
      </c>
      <c r="D357" s="86">
        <v>31</v>
      </c>
      <c r="E357" s="25">
        <v>0.89999999999999858</v>
      </c>
      <c r="F357" s="20" t="s">
        <v>54</v>
      </c>
      <c r="H357" s="26" t="s">
        <v>263</v>
      </c>
      <c r="I357" s="20" t="s">
        <v>129</v>
      </c>
      <c r="J357" s="26">
        <v>43081</v>
      </c>
      <c r="L357" s="20" t="s">
        <v>130</v>
      </c>
      <c r="M357" s="20" t="s">
        <v>131</v>
      </c>
      <c r="O357" s="23" t="s">
        <v>132</v>
      </c>
      <c r="P357" s="23"/>
      <c r="Q357" s="23" t="s">
        <v>133</v>
      </c>
      <c r="R357" s="23" t="s">
        <v>307</v>
      </c>
      <c r="S357" s="19">
        <v>0.04</v>
      </c>
      <c r="V357" s="20">
        <v>7</v>
      </c>
      <c r="W357" s="20">
        <v>65</v>
      </c>
      <c r="Y357" s="20">
        <v>4256</v>
      </c>
      <c r="AA357" s="20">
        <v>42</v>
      </c>
      <c r="AB357" s="20">
        <v>0.5</v>
      </c>
      <c r="AD357" s="20">
        <v>47</v>
      </c>
      <c r="AE357" s="20">
        <v>24155</v>
      </c>
      <c r="AF357" s="20">
        <v>3020</v>
      </c>
      <c r="AG357" s="20">
        <v>33</v>
      </c>
      <c r="AH357" s="20">
        <v>26</v>
      </c>
      <c r="AI357" s="20">
        <v>9</v>
      </c>
      <c r="AO357" s="29">
        <v>0.89999999999999858</v>
      </c>
      <c r="AP357" s="14">
        <v>0.04</v>
      </c>
      <c r="AQ357" s="15">
        <v>0.5</v>
      </c>
      <c r="AR357" s="16">
        <v>0.42559999999999998</v>
      </c>
      <c r="AS357" s="16">
        <v>6.4999999999999997E-3</v>
      </c>
      <c r="AT357" s="16">
        <v>6.9999999999999999E-4</v>
      </c>
      <c r="AU357" s="17">
        <v>0.4526478268937027</v>
      </c>
      <c r="AV357" s="16">
        <v>0.48064586396826914</v>
      </c>
      <c r="AW357" s="18">
        <v>14.88946188350493</v>
      </c>
      <c r="AX357" s="19">
        <v>0.48095623000000004</v>
      </c>
      <c r="BF357" s="19"/>
      <c r="BG357" s="14"/>
      <c r="BI357" s="55" t="s">
        <v>73</v>
      </c>
      <c r="BJ357" s="31" t="s">
        <v>62</v>
      </c>
    </row>
    <row r="358" spans="1:62" s="20" customFormat="1" ht="12" customHeight="1" x14ac:dyDescent="0.2">
      <c r="A358" s="23" t="s">
        <v>308</v>
      </c>
      <c r="B358" s="20" t="s">
        <v>260</v>
      </c>
      <c r="C358" s="86">
        <v>31</v>
      </c>
      <c r="D358" s="86">
        <v>32</v>
      </c>
      <c r="E358" s="25">
        <v>1</v>
      </c>
      <c r="F358" s="20" t="s">
        <v>54</v>
      </c>
      <c r="H358" s="26" t="s">
        <v>263</v>
      </c>
      <c r="I358" s="20" t="s">
        <v>129</v>
      </c>
      <c r="J358" s="26">
        <v>43081</v>
      </c>
      <c r="L358" s="20" t="s">
        <v>130</v>
      </c>
      <c r="M358" s="20" t="s">
        <v>131</v>
      </c>
      <c r="O358" s="23" t="s">
        <v>132</v>
      </c>
      <c r="P358" s="23"/>
      <c r="Q358" s="23" t="s">
        <v>133</v>
      </c>
      <c r="R358" s="23" t="s">
        <v>308</v>
      </c>
      <c r="S358" s="19">
        <v>0.04</v>
      </c>
      <c r="V358" s="20">
        <v>11</v>
      </c>
      <c r="W358" s="20">
        <v>24</v>
      </c>
      <c r="Y358" s="20">
        <v>2142</v>
      </c>
      <c r="AA358" s="20">
        <v>24</v>
      </c>
      <c r="AB358" s="20">
        <v>0.5</v>
      </c>
      <c r="AD358" s="20">
        <v>41</v>
      </c>
      <c r="AE358" s="20">
        <v>14915</v>
      </c>
      <c r="AF358" s="20">
        <v>999</v>
      </c>
      <c r="AG358" s="20">
        <v>19</v>
      </c>
      <c r="AH358" s="20">
        <v>14</v>
      </c>
      <c r="AI358" s="20">
        <v>10</v>
      </c>
      <c r="AO358" s="29">
        <v>1</v>
      </c>
      <c r="AP358" s="14">
        <v>0.04</v>
      </c>
      <c r="AQ358" s="15">
        <v>0.5</v>
      </c>
      <c r="AR358" s="16">
        <v>0.2142</v>
      </c>
      <c r="AS358" s="16">
        <v>2.3999999999999998E-3</v>
      </c>
      <c r="AT358" s="16">
        <v>1.1000000000000001E-3</v>
      </c>
      <c r="AU358" s="17">
        <v>0.2523877510986659</v>
      </c>
      <c r="AV358" s="16">
        <v>0.26799891985411939</v>
      </c>
      <c r="AW358" s="18">
        <v>8.472161883504933</v>
      </c>
      <c r="AX358" s="19">
        <v>0.26789051000000003</v>
      </c>
      <c r="BF358" s="19"/>
      <c r="BG358" s="14"/>
      <c r="BI358" s="55" t="s">
        <v>73</v>
      </c>
      <c r="BJ358" s="31" t="s">
        <v>62</v>
      </c>
    </row>
    <row r="359" spans="1:62" s="20" customFormat="1" ht="12" customHeight="1" x14ac:dyDescent="0.2">
      <c r="A359" s="23" t="s">
        <v>309</v>
      </c>
      <c r="B359" s="19" t="s">
        <v>310</v>
      </c>
      <c r="C359" s="86">
        <v>0</v>
      </c>
      <c r="D359" s="19">
        <v>1</v>
      </c>
      <c r="E359" s="25">
        <v>1</v>
      </c>
      <c r="F359" s="20" t="s">
        <v>54</v>
      </c>
      <c r="H359" s="26" t="s">
        <v>128</v>
      </c>
      <c r="I359" s="20" t="s">
        <v>129</v>
      </c>
      <c r="J359" s="26">
        <v>43081</v>
      </c>
      <c r="L359" s="20" t="s">
        <v>130</v>
      </c>
      <c r="M359" s="20" t="s">
        <v>131</v>
      </c>
      <c r="O359" s="23" t="s">
        <v>132</v>
      </c>
      <c r="P359" s="23"/>
      <c r="Q359" s="23" t="s">
        <v>133</v>
      </c>
      <c r="R359" s="23" t="s">
        <v>309</v>
      </c>
      <c r="S359" s="19">
        <v>0.24</v>
      </c>
      <c r="V359" s="20">
        <v>352</v>
      </c>
      <c r="W359" s="20">
        <v>1949</v>
      </c>
      <c r="Y359" s="20">
        <v>1084</v>
      </c>
      <c r="AA359" s="20">
        <v>1658</v>
      </c>
      <c r="AB359" s="20">
        <v>0.5</v>
      </c>
      <c r="AD359" s="20">
        <v>303</v>
      </c>
      <c r="AE359" s="20">
        <v>72550</v>
      </c>
      <c r="AF359" s="20">
        <v>755</v>
      </c>
      <c r="AG359" s="20">
        <v>49</v>
      </c>
      <c r="AH359" s="20">
        <v>28</v>
      </c>
      <c r="AI359" s="20">
        <v>530</v>
      </c>
      <c r="AO359" s="29">
        <v>1</v>
      </c>
      <c r="AP359" s="14">
        <v>0.24</v>
      </c>
      <c r="AQ359" s="15">
        <v>0.5</v>
      </c>
      <c r="AR359" s="16">
        <v>0.1084</v>
      </c>
      <c r="AS359" s="16">
        <v>0.19489999999999999</v>
      </c>
      <c r="AT359" s="16">
        <v>3.5200000000000002E-2</v>
      </c>
      <c r="AU359" s="17">
        <v>0.51767916267591474</v>
      </c>
      <c r="AV359" s="16">
        <v>0.54969964201588173</v>
      </c>
      <c r="AW359" s="18">
        <v>20.660053005073696</v>
      </c>
      <c r="AX359" s="19">
        <v>0.54186839999999992</v>
      </c>
      <c r="BF359" s="19"/>
      <c r="BG359" s="14"/>
      <c r="BI359" s="55" t="s">
        <v>73</v>
      </c>
      <c r="BJ359" s="31" t="s">
        <v>62</v>
      </c>
    </row>
    <row r="360" spans="1:62" s="33" customFormat="1" ht="12" customHeight="1" x14ac:dyDescent="0.2">
      <c r="A360" s="32" t="s">
        <v>311</v>
      </c>
      <c r="B360" s="37" t="s">
        <v>310</v>
      </c>
      <c r="C360" s="88">
        <v>1</v>
      </c>
      <c r="D360" s="37">
        <v>1.4</v>
      </c>
      <c r="E360" s="35">
        <v>0.39999999999999991</v>
      </c>
      <c r="F360" s="33" t="s">
        <v>64</v>
      </c>
      <c r="H360" s="36"/>
      <c r="J360" s="36"/>
      <c r="O360" s="32" t="s">
        <v>312</v>
      </c>
      <c r="P360" s="32"/>
      <c r="Q360" s="32"/>
      <c r="R360" s="32"/>
      <c r="S360" s="37"/>
      <c r="AO360" s="29">
        <v>0.39999999999999991</v>
      </c>
      <c r="AP360" s="14">
        <v>0</v>
      </c>
      <c r="AQ360" s="15" t="s">
        <v>65</v>
      </c>
      <c r="AR360" s="16" t="s">
        <v>65</v>
      </c>
      <c r="AS360" s="16" t="s">
        <v>65</v>
      </c>
      <c r="AT360" s="16" t="s">
        <v>65</v>
      </c>
      <c r="AU360" s="17">
        <v>0</v>
      </c>
      <c r="AV360" s="16">
        <v>0</v>
      </c>
      <c r="AW360" s="18">
        <v>0</v>
      </c>
      <c r="AX360" s="19" t="s">
        <v>65</v>
      </c>
      <c r="BF360" s="37"/>
      <c r="BG360" s="39"/>
      <c r="BI360" s="20"/>
      <c r="BJ360" s="20"/>
    </row>
    <row r="361" spans="1:62" s="20" customFormat="1" ht="12" customHeight="1" x14ac:dyDescent="0.2">
      <c r="A361" s="23" t="s">
        <v>313</v>
      </c>
      <c r="B361" s="19" t="s">
        <v>310</v>
      </c>
      <c r="C361" s="86">
        <v>1.4</v>
      </c>
      <c r="D361" s="19">
        <v>2.4</v>
      </c>
      <c r="E361" s="25">
        <v>1</v>
      </c>
      <c r="F361" s="20" t="s">
        <v>54</v>
      </c>
      <c r="H361" s="26" t="s">
        <v>128</v>
      </c>
      <c r="I361" s="20" t="s">
        <v>129</v>
      </c>
      <c r="J361" s="26">
        <v>43081</v>
      </c>
      <c r="L361" s="20" t="s">
        <v>130</v>
      </c>
      <c r="M361" s="20" t="s">
        <v>131</v>
      </c>
      <c r="O361" s="23" t="s">
        <v>132</v>
      </c>
      <c r="P361" s="23"/>
      <c r="Q361" s="23" t="s">
        <v>133</v>
      </c>
      <c r="R361" s="23" t="s">
        <v>313</v>
      </c>
      <c r="S361" s="19">
        <v>0.13</v>
      </c>
      <c r="V361" s="20">
        <v>154</v>
      </c>
      <c r="W361" s="20">
        <v>738</v>
      </c>
      <c r="Y361" s="20">
        <v>650</v>
      </c>
      <c r="AA361" s="20">
        <v>1273</v>
      </c>
      <c r="AB361" s="20">
        <v>0.5</v>
      </c>
      <c r="AD361" s="20">
        <v>267</v>
      </c>
      <c r="AE361" s="20">
        <v>40595</v>
      </c>
      <c r="AF361" s="20">
        <v>1416</v>
      </c>
      <c r="AG361" s="20">
        <v>34</v>
      </c>
      <c r="AH361" s="20">
        <v>26</v>
      </c>
      <c r="AI361" s="20">
        <v>131</v>
      </c>
      <c r="AO361" s="29">
        <v>1</v>
      </c>
      <c r="AP361" s="14">
        <v>0.13</v>
      </c>
      <c r="AQ361" s="15">
        <v>0.5</v>
      </c>
      <c r="AR361" s="16">
        <v>6.5000000000000002E-2</v>
      </c>
      <c r="AS361" s="16">
        <v>7.3800000000000004E-2</v>
      </c>
      <c r="AT361" s="16">
        <v>1.54E-2</v>
      </c>
      <c r="AU361" s="17">
        <v>0.26648221834091934</v>
      </c>
      <c r="AV361" s="16">
        <v>0.28296518497752682</v>
      </c>
      <c r="AW361" s="18">
        <v>10.457327888210877</v>
      </c>
      <c r="AX361" s="19">
        <v>0.27846350000000003</v>
      </c>
      <c r="BF361" s="19"/>
      <c r="BG361" s="14"/>
      <c r="BI361" s="55" t="s">
        <v>73</v>
      </c>
      <c r="BJ361" s="31" t="s">
        <v>62</v>
      </c>
    </row>
    <row r="362" spans="1:62" s="20" customFormat="1" ht="12" customHeight="1" x14ac:dyDescent="0.2">
      <c r="A362" s="23" t="s">
        <v>314</v>
      </c>
      <c r="B362" s="19" t="s">
        <v>310</v>
      </c>
      <c r="C362" s="86">
        <v>2.4</v>
      </c>
      <c r="D362" s="19">
        <v>3.25</v>
      </c>
      <c r="E362" s="25">
        <v>0.85000000000000009</v>
      </c>
      <c r="F362" s="20" t="s">
        <v>54</v>
      </c>
      <c r="H362" s="26" t="s">
        <v>128</v>
      </c>
      <c r="I362" s="20" t="s">
        <v>129</v>
      </c>
      <c r="J362" s="26">
        <v>43081</v>
      </c>
      <c r="L362" s="20" t="s">
        <v>130</v>
      </c>
      <c r="M362" s="20" t="s">
        <v>131</v>
      </c>
      <c r="O362" s="23" t="s">
        <v>132</v>
      </c>
      <c r="P362" s="23"/>
      <c r="Q362" s="23" t="s">
        <v>133</v>
      </c>
      <c r="R362" s="23" t="s">
        <v>314</v>
      </c>
      <c r="S362" s="19">
        <v>0.1</v>
      </c>
      <c r="V362" s="20">
        <v>109</v>
      </c>
      <c r="W362" s="20">
        <v>335</v>
      </c>
      <c r="Y362" s="20">
        <v>3844</v>
      </c>
      <c r="AA362" s="20">
        <v>646</v>
      </c>
      <c r="AB362" s="20">
        <v>0.5</v>
      </c>
      <c r="AD362" s="20">
        <v>55</v>
      </c>
      <c r="AE362" s="20">
        <v>24100</v>
      </c>
      <c r="AF362" s="20">
        <v>1254</v>
      </c>
      <c r="AG362" s="20">
        <v>25</v>
      </c>
      <c r="AH362" s="20">
        <v>16</v>
      </c>
      <c r="AI362" s="20">
        <v>37</v>
      </c>
      <c r="AO362" s="29">
        <v>0.85000000000000009</v>
      </c>
      <c r="AP362" s="14">
        <v>0.1</v>
      </c>
      <c r="AQ362" s="15">
        <v>0.5</v>
      </c>
      <c r="AR362" s="16">
        <v>0.38440000000000002</v>
      </c>
      <c r="AS362" s="16">
        <v>3.3500000000000002E-2</v>
      </c>
      <c r="AT362" s="16">
        <v>1.09E-2</v>
      </c>
      <c r="AU362" s="17">
        <v>0.50822794400672577</v>
      </c>
      <c r="AV362" s="16">
        <v>0.53966382853594175</v>
      </c>
      <c r="AW362" s="18">
        <v>17.491239219975562</v>
      </c>
      <c r="AX362" s="19">
        <v>0.5352794099999999</v>
      </c>
      <c r="BF362" s="19"/>
      <c r="BG362" s="14"/>
      <c r="BI362" s="55" t="s">
        <v>73</v>
      </c>
      <c r="BJ362" s="31" t="s">
        <v>62</v>
      </c>
    </row>
    <row r="363" spans="1:62" s="20" customFormat="1" ht="12" customHeight="1" x14ac:dyDescent="0.2">
      <c r="A363" s="23" t="s">
        <v>315</v>
      </c>
      <c r="B363" s="19" t="s">
        <v>310</v>
      </c>
      <c r="C363" s="86">
        <v>3.25</v>
      </c>
      <c r="D363" s="19">
        <v>4.3</v>
      </c>
      <c r="E363" s="25">
        <v>1.0499999999999998</v>
      </c>
      <c r="F363" s="20" t="s">
        <v>54</v>
      </c>
      <c r="H363" s="26" t="s">
        <v>128</v>
      </c>
      <c r="I363" s="20" t="s">
        <v>129</v>
      </c>
      <c r="J363" s="26">
        <v>43081</v>
      </c>
      <c r="L363" s="20" t="s">
        <v>130</v>
      </c>
      <c r="M363" s="20" t="s">
        <v>131</v>
      </c>
      <c r="O363" s="23" t="s">
        <v>132</v>
      </c>
      <c r="P363" s="23"/>
      <c r="Q363" s="23" t="s">
        <v>133</v>
      </c>
      <c r="R363" s="23" t="s">
        <v>315</v>
      </c>
      <c r="S363" s="19">
        <v>0.06</v>
      </c>
      <c r="V363" s="20">
        <v>49</v>
      </c>
      <c r="W363" s="20">
        <v>160</v>
      </c>
      <c r="Y363" s="20">
        <v>4605</v>
      </c>
      <c r="AA363" s="20">
        <v>426</v>
      </c>
      <c r="AB363" s="20">
        <v>0.5</v>
      </c>
      <c r="AD363" s="20">
        <v>28</v>
      </c>
      <c r="AE363" s="20">
        <v>18120</v>
      </c>
      <c r="AF363" s="20">
        <v>395</v>
      </c>
      <c r="AG363" s="20">
        <v>19</v>
      </c>
      <c r="AH363" s="20">
        <v>5</v>
      </c>
      <c r="AI363" s="20">
        <v>36</v>
      </c>
      <c r="AO363" s="29">
        <v>1.0499999999999998</v>
      </c>
      <c r="AP363" s="14">
        <v>0.06</v>
      </c>
      <c r="AQ363" s="15">
        <v>0.5</v>
      </c>
      <c r="AR363" s="16">
        <v>0.46050000000000002</v>
      </c>
      <c r="AS363" s="16">
        <v>1.6E-2</v>
      </c>
      <c r="AT363" s="16">
        <v>4.8999999999999998E-3</v>
      </c>
      <c r="AU363" s="17">
        <v>0.51888042330407025</v>
      </c>
      <c r="AV363" s="16">
        <v>0.55097520530850408</v>
      </c>
      <c r="AW363" s="18">
        <v>17.282620995661809</v>
      </c>
      <c r="AX363" s="19">
        <v>0.54955801000000004</v>
      </c>
      <c r="BF363" s="19"/>
      <c r="BG363" s="14"/>
      <c r="BI363" s="55" t="s">
        <v>73</v>
      </c>
      <c r="BJ363" s="31" t="s">
        <v>62</v>
      </c>
    </row>
    <row r="364" spans="1:62" s="20" customFormat="1" ht="12" customHeight="1" x14ac:dyDescent="0.2">
      <c r="A364" s="23" t="s">
        <v>316</v>
      </c>
      <c r="B364" s="19" t="s">
        <v>310</v>
      </c>
      <c r="C364" s="86">
        <v>4.3</v>
      </c>
      <c r="D364" s="19">
        <v>5.3</v>
      </c>
      <c r="E364" s="25">
        <v>1</v>
      </c>
      <c r="F364" s="20" t="s">
        <v>54</v>
      </c>
      <c r="H364" s="26" t="s">
        <v>128</v>
      </c>
      <c r="I364" s="20" t="s">
        <v>129</v>
      </c>
      <c r="J364" s="26">
        <v>43081</v>
      </c>
      <c r="L364" s="20" t="s">
        <v>130</v>
      </c>
      <c r="M364" s="20" t="s">
        <v>131</v>
      </c>
      <c r="O364" s="23" t="s">
        <v>132</v>
      </c>
      <c r="P364" s="23"/>
      <c r="Q364" s="23" t="s">
        <v>133</v>
      </c>
      <c r="R364" s="23" t="s">
        <v>316</v>
      </c>
      <c r="S364" s="19">
        <v>0.05</v>
      </c>
      <c r="V364" s="20">
        <v>66</v>
      </c>
      <c r="W364" s="20">
        <v>306</v>
      </c>
      <c r="Y364" s="20">
        <v>4209</v>
      </c>
      <c r="AA364" s="20">
        <v>651</v>
      </c>
      <c r="AB364" s="20">
        <v>0.5</v>
      </c>
      <c r="AD364" s="20">
        <v>37</v>
      </c>
      <c r="AE364" s="20">
        <v>28015</v>
      </c>
      <c r="AF364" s="20">
        <v>620</v>
      </c>
      <c r="AG364" s="20">
        <v>27</v>
      </c>
      <c r="AH364" s="20">
        <v>14</v>
      </c>
      <c r="AI364" s="20">
        <v>63</v>
      </c>
      <c r="AO364" s="29">
        <v>1</v>
      </c>
      <c r="AP364" s="14">
        <v>0.05</v>
      </c>
      <c r="AQ364" s="15">
        <v>0.5</v>
      </c>
      <c r="AR364" s="16">
        <v>0.4209</v>
      </c>
      <c r="AS364" s="16">
        <v>3.0599999999999999E-2</v>
      </c>
      <c r="AT364" s="16">
        <v>6.6E-3</v>
      </c>
      <c r="AU364" s="17">
        <v>0.48225586508001961</v>
      </c>
      <c r="AV364" s="16">
        <v>0.51208527502681322</v>
      </c>
      <c r="AW364" s="18">
        <v>16.163691439583371</v>
      </c>
      <c r="AX364" s="19">
        <v>0.51207621999999997</v>
      </c>
      <c r="BF364" s="19"/>
      <c r="BG364" s="14"/>
      <c r="BI364" s="55" t="s">
        <v>73</v>
      </c>
      <c r="BJ364" s="31" t="s">
        <v>62</v>
      </c>
    </row>
    <row r="365" spans="1:62" s="20" customFormat="1" ht="12" customHeight="1" x14ac:dyDescent="0.2">
      <c r="A365" s="23" t="s">
        <v>317</v>
      </c>
      <c r="B365" s="19" t="s">
        <v>310</v>
      </c>
      <c r="C365" s="86">
        <v>5.3</v>
      </c>
      <c r="D365" s="19">
        <v>6.3</v>
      </c>
      <c r="E365" s="25">
        <v>1</v>
      </c>
      <c r="F365" s="20" t="s">
        <v>54</v>
      </c>
      <c r="H365" s="26" t="s">
        <v>128</v>
      </c>
      <c r="I365" s="20" t="s">
        <v>129</v>
      </c>
      <c r="J365" s="26">
        <v>43081</v>
      </c>
      <c r="L365" s="20" t="s">
        <v>130</v>
      </c>
      <c r="M365" s="20" t="s">
        <v>131</v>
      </c>
      <c r="O365" s="23" t="s">
        <v>132</v>
      </c>
      <c r="P365" s="23"/>
      <c r="Q365" s="23" t="s">
        <v>133</v>
      </c>
      <c r="R365" s="23" t="s">
        <v>317</v>
      </c>
      <c r="S365" s="19">
        <v>0.06</v>
      </c>
      <c r="V365" s="20">
        <v>91</v>
      </c>
      <c r="W365" s="20">
        <v>296</v>
      </c>
      <c r="Y365" s="20">
        <v>1462</v>
      </c>
      <c r="AA365" s="20">
        <v>331</v>
      </c>
      <c r="AB365" s="20">
        <v>7</v>
      </c>
      <c r="AD365" s="20">
        <v>170</v>
      </c>
      <c r="AE365" s="20">
        <v>25520</v>
      </c>
      <c r="AF365" s="20">
        <v>320</v>
      </c>
      <c r="AG365" s="20">
        <v>12</v>
      </c>
      <c r="AH365" s="20">
        <v>15</v>
      </c>
      <c r="AI365" s="20">
        <v>66</v>
      </c>
      <c r="AO365" s="29">
        <v>1</v>
      </c>
      <c r="AP365" s="14">
        <v>0.06</v>
      </c>
      <c r="AQ365" s="15">
        <v>7</v>
      </c>
      <c r="AR365" s="16">
        <v>0.1462</v>
      </c>
      <c r="AS365" s="16">
        <v>2.9600000000000001E-2</v>
      </c>
      <c r="AT365" s="16">
        <v>9.1000000000000004E-3</v>
      </c>
      <c r="AU365" s="17">
        <v>0.33195862795207604</v>
      </c>
      <c r="AV365" s="16">
        <v>0.35249156640978568</v>
      </c>
      <c r="AW365" s="18">
        <v>11.92738856514716</v>
      </c>
      <c r="AX365" s="19">
        <v>0.38742666999999997</v>
      </c>
      <c r="BF365" s="19"/>
      <c r="BG365" s="14"/>
      <c r="BI365" s="55" t="s">
        <v>73</v>
      </c>
      <c r="BJ365" s="31" t="s">
        <v>62</v>
      </c>
    </row>
    <row r="366" spans="1:62" s="20" customFormat="1" ht="12" customHeight="1" x14ac:dyDescent="0.2">
      <c r="A366" s="23" t="s">
        <v>318</v>
      </c>
      <c r="B366" s="19" t="s">
        <v>310</v>
      </c>
      <c r="C366" s="86">
        <v>6.3</v>
      </c>
      <c r="D366" s="19">
        <v>7.4</v>
      </c>
      <c r="E366" s="25">
        <v>1.1000000000000005</v>
      </c>
      <c r="F366" s="20" t="s">
        <v>54</v>
      </c>
      <c r="H366" s="26" t="s">
        <v>128</v>
      </c>
      <c r="I366" s="20" t="s">
        <v>129</v>
      </c>
      <c r="J366" s="26">
        <v>43081</v>
      </c>
      <c r="L366" s="20" t="s">
        <v>130</v>
      </c>
      <c r="M366" s="20" t="s">
        <v>131</v>
      </c>
      <c r="O366" s="23" t="s">
        <v>132</v>
      </c>
      <c r="P366" s="23"/>
      <c r="Q366" s="23" t="s">
        <v>133</v>
      </c>
      <c r="R366" s="23" t="s">
        <v>318</v>
      </c>
      <c r="S366" s="19">
        <v>7.0000000000000007E-2</v>
      </c>
      <c r="V366" s="20">
        <v>153</v>
      </c>
      <c r="W366" s="20">
        <v>804</v>
      </c>
      <c r="Y366" s="20">
        <v>2263</v>
      </c>
      <c r="AA366" s="20">
        <v>332</v>
      </c>
      <c r="AB366" s="20">
        <v>10</v>
      </c>
      <c r="AD366" s="20">
        <v>71</v>
      </c>
      <c r="AE366" s="20">
        <v>26490</v>
      </c>
      <c r="AF366" s="20">
        <v>214</v>
      </c>
      <c r="AG366" s="20">
        <v>12</v>
      </c>
      <c r="AH366" s="20">
        <v>11</v>
      </c>
      <c r="AI366" s="20">
        <v>53</v>
      </c>
      <c r="AO366" s="29">
        <v>1.1000000000000005</v>
      </c>
      <c r="AP366" s="14">
        <v>7.0000000000000007E-2</v>
      </c>
      <c r="AQ366" s="15">
        <v>10</v>
      </c>
      <c r="AR366" s="16">
        <v>0.2263</v>
      </c>
      <c r="AS366" s="16">
        <v>8.0399999999999999E-2</v>
      </c>
      <c r="AT366" s="16">
        <v>1.5299999999999999E-2</v>
      </c>
      <c r="AU366" s="17">
        <v>0.49835154762588824</v>
      </c>
      <c r="AV366" s="16">
        <v>0.52917653844126178</v>
      </c>
      <c r="AW366" s="18">
        <v>18.024980076372685</v>
      </c>
      <c r="AX366" s="19">
        <v>0.58256708999999995</v>
      </c>
      <c r="BF366" s="19"/>
      <c r="BG366" s="14"/>
      <c r="BI366" s="55" t="s">
        <v>73</v>
      </c>
      <c r="BJ366" s="31" t="s">
        <v>62</v>
      </c>
    </row>
    <row r="367" spans="1:62" s="20" customFormat="1" ht="12" customHeight="1" x14ac:dyDescent="0.2">
      <c r="A367" s="23" t="s">
        <v>319</v>
      </c>
      <c r="B367" s="19" t="s">
        <v>310</v>
      </c>
      <c r="C367" s="86">
        <v>7.4</v>
      </c>
      <c r="D367" s="19">
        <v>8.09</v>
      </c>
      <c r="E367" s="25">
        <v>0.6899999999999995</v>
      </c>
      <c r="F367" s="20" t="s">
        <v>54</v>
      </c>
      <c r="H367" s="26" t="s">
        <v>128</v>
      </c>
      <c r="I367" s="20" t="s">
        <v>129</v>
      </c>
      <c r="J367" s="26">
        <v>43081</v>
      </c>
      <c r="L367" s="20" t="s">
        <v>130</v>
      </c>
      <c r="M367" s="20" t="s">
        <v>131</v>
      </c>
      <c r="O367" s="23" t="s">
        <v>132</v>
      </c>
      <c r="P367" s="23"/>
      <c r="Q367" s="23" t="s">
        <v>133</v>
      </c>
      <c r="R367" s="23" t="s">
        <v>319</v>
      </c>
      <c r="S367" s="19">
        <v>0.04</v>
      </c>
      <c r="V367" s="20">
        <v>160</v>
      </c>
      <c r="W367" s="20">
        <v>1142</v>
      </c>
      <c r="Y367" s="20">
        <v>1397</v>
      </c>
      <c r="AA367" s="20">
        <v>261</v>
      </c>
      <c r="AB367" s="20">
        <v>2</v>
      </c>
      <c r="AD367" s="20">
        <v>10</v>
      </c>
      <c r="AE367" s="20">
        <v>22000</v>
      </c>
      <c r="AF367" s="20">
        <v>110</v>
      </c>
      <c r="AG367" s="20">
        <v>11</v>
      </c>
      <c r="AH367" s="20">
        <v>5</v>
      </c>
      <c r="AI367" s="20">
        <v>48</v>
      </c>
      <c r="AO367" s="29">
        <v>0.6899999999999995</v>
      </c>
      <c r="AP367" s="14">
        <v>0.04</v>
      </c>
      <c r="AQ367" s="15">
        <v>2</v>
      </c>
      <c r="AR367" s="16">
        <v>0.13969999999999999</v>
      </c>
      <c r="AS367" s="16">
        <v>0.1142</v>
      </c>
      <c r="AT367" s="16">
        <v>1.6E-2</v>
      </c>
      <c r="AU367" s="17">
        <v>0.2894543233916187</v>
      </c>
      <c r="AV367" s="16">
        <v>0.30735820450229773</v>
      </c>
      <c r="AW367" s="18">
        <v>10.841092861078476</v>
      </c>
      <c r="AX367" s="19">
        <v>0.32056096000000001</v>
      </c>
      <c r="BF367" s="19"/>
      <c r="BG367" s="14"/>
      <c r="BI367" s="55" t="s">
        <v>73</v>
      </c>
      <c r="BJ367" s="31" t="s">
        <v>62</v>
      </c>
    </row>
    <row r="368" spans="1:62" s="20" customFormat="1" ht="12" customHeight="1" x14ac:dyDescent="0.2">
      <c r="A368" s="23" t="s">
        <v>320</v>
      </c>
      <c r="B368" s="19" t="s">
        <v>310</v>
      </c>
      <c r="C368" s="86">
        <v>8.09</v>
      </c>
      <c r="D368" s="19">
        <v>9.1999999999999993</v>
      </c>
      <c r="E368" s="25">
        <v>1.1099999999999994</v>
      </c>
      <c r="F368" s="20" t="s">
        <v>54</v>
      </c>
      <c r="H368" s="26" t="s">
        <v>128</v>
      </c>
      <c r="I368" s="20" t="s">
        <v>129</v>
      </c>
      <c r="J368" s="26">
        <v>43081</v>
      </c>
      <c r="L368" s="20" t="s">
        <v>130</v>
      </c>
      <c r="M368" s="20" t="s">
        <v>131</v>
      </c>
      <c r="O368" s="23" t="s">
        <v>132</v>
      </c>
      <c r="P368" s="23"/>
      <c r="Q368" s="23" t="s">
        <v>133</v>
      </c>
      <c r="R368" s="23" t="s">
        <v>320</v>
      </c>
      <c r="S368" s="19">
        <v>0.05</v>
      </c>
      <c r="V368" s="20">
        <v>120</v>
      </c>
      <c r="W368" s="20">
        <v>984</v>
      </c>
      <c r="Y368" s="20">
        <v>739</v>
      </c>
      <c r="AA368" s="20">
        <v>175</v>
      </c>
      <c r="AB368" s="20">
        <v>8</v>
      </c>
      <c r="AD368" s="20">
        <v>32</v>
      </c>
      <c r="AE368" s="20">
        <v>17700</v>
      </c>
      <c r="AF368" s="20">
        <v>124</v>
      </c>
      <c r="AG368" s="20">
        <v>8</v>
      </c>
      <c r="AH368" s="20">
        <v>5</v>
      </c>
      <c r="AI368" s="20">
        <v>45</v>
      </c>
      <c r="AO368" s="29">
        <v>1.1099999999999994</v>
      </c>
      <c r="AP368" s="14">
        <v>0.05</v>
      </c>
      <c r="AQ368" s="15">
        <v>8</v>
      </c>
      <c r="AR368" s="16">
        <v>7.3899999999999993E-2</v>
      </c>
      <c r="AS368" s="16">
        <v>9.8400000000000001E-2</v>
      </c>
      <c r="AT368" s="16">
        <v>1.2E-2</v>
      </c>
      <c r="AU368" s="17">
        <v>0.30794830361909564</v>
      </c>
      <c r="AV368" s="16">
        <v>0.32699610968268689</v>
      </c>
      <c r="AW368" s="18">
        <v>11.794546327451085</v>
      </c>
      <c r="AX368" s="19">
        <v>0.37283491999999996</v>
      </c>
      <c r="BF368" s="19"/>
      <c r="BG368" s="14"/>
      <c r="BI368" s="55" t="s">
        <v>73</v>
      </c>
      <c r="BJ368" s="31" t="s">
        <v>62</v>
      </c>
    </row>
    <row r="369" spans="1:65" s="20" customFormat="1" ht="12" customHeight="1" x14ac:dyDescent="0.2">
      <c r="A369" s="23" t="s">
        <v>321</v>
      </c>
      <c r="B369" s="19" t="s">
        <v>310</v>
      </c>
      <c r="C369" s="86">
        <v>9.1999999999999993</v>
      </c>
      <c r="D369" s="19">
        <v>10.33</v>
      </c>
      <c r="E369" s="25">
        <v>1.1300000000000008</v>
      </c>
      <c r="F369" s="20" t="s">
        <v>54</v>
      </c>
      <c r="H369" s="26" t="s">
        <v>128</v>
      </c>
      <c r="I369" s="20" t="s">
        <v>129</v>
      </c>
      <c r="J369" s="26">
        <v>43081</v>
      </c>
      <c r="L369" s="20" t="s">
        <v>130</v>
      </c>
      <c r="M369" s="20" t="s">
        <v>131</v>
      </c>
      <c r="O369" s="23" t="s">
        <v>132</v>
      </c>
      <c r="P369" s="23"/>
      <c r="Q369" s="23" t="s">
        <v>133</v>
      </c>
      <c r="R369" s="23" t="s">
        <v>321</v>
      </c>
      <c r="S369" s="19">
        <v>0.05</v>
      </c>
      <c r="V369" s="20">
        <v>330</v>
      </c>
      <c r="W369" s="20">
        <v>1852</v>
      </c>
      <c r="Y369" s="20">
        <v>748</v>
      </c>
      <c r="AA369" s="20">
        <v>410</v>
      </c>
      <c r="AB369" s="20">
        <v>48</v>
      </c>
      <c r="AD369" s="20">
        <v>87</v>
      </c>
      <c r="AE369" s="20">
        <v>31820</v>
      </c>
      <c r="AF369" s="20">
        <v>207</v>
      </c>
      <c r="AG369" s="20">
        <v>17</v>
      </c>
      <c r="AH369" s="20">
        <v>11</v>
      </c>
      <c r="AI369" s="20">
        <v>35</v>
      </c>
      <c r="AO369" s="29">
        <v>1.1300000000000008</v>
      </c>
      <c r="AP369" s="14">
        <v>0.05</v>
      </c>
      <c r="AQ369" s="15">
        <v>48</v>
      </c>
      <c r="AR369" s="16">
        <v>7.4800000000000005E-2</v>
      </c>
      <c r="AS369" s="16">
        <v>0.1852</v>
      </c>
      <c r="AT369" s="16">
        <v>3.3000000000000002E-2</v>
      </c>
      <c r="AU369" s="17">
        <v>0.97145337239721197</v>
      </c>
      <c r="AV369" s="16">
        <v>1.0315415599916196</v>
      </c>
      <c r="AW369" s="18">
        <v>36.639039062745553</v>
      </c>
      <c r="AX369" s="19">
        <v>1.3025480599999999</v>
      </c>
      <c r="BF369" s="19"/>
      <c r="BG369" s="14"/>
      <c r="BI369" s="55" t="s">
        <v>73</v>
      </c>
      <c r="BJ369" s="31" t="s">
        <v>62</v>
      </c>
    </row>
    <row r="370" spans="1:65" s="99" customFormat="1" ht="12" customHeight="1" x14ac:dyDescent="0.2">
      <c r="A370" s="44" t="s">
        <v>322</v>
      </c>
      <c r="B370" s="51" t="s">
        <v>310</v>
      </c>
      <c r="C370" s="96">
        <v>9.1999999999999993</v>
      </c>
      <c r="D370" s="51">
        <v>10.33</v>
      </c>
      <c r="E370" s="47">
        <v>1.1300000000000008</v>
      </c>
      <c r="F370" s="45" t="s">
        <v>66</v>
      </c>
      <c r="G370" s="45" t="s">
        <v>67</v>
      </c>
      <c r="H370" s="48" t="s">
        <v>68</v>
      </c>
      <c r="I370" s="45" t="s">
        <v>69</v>
      </c>
      <c r="J370" s="48">
        <v>43081</v>
      </c>
      <c r="K370" s="45"/>
      <c r="L370" s="45" t="s">
        <v>130</v>
      </c>
      <c r="M370" s="45" t="s">
        <v>131</v>
      </c>
      <c r="N370" s="45"/>
      <c r="O370" s="44" t="s">
        <v>132</v>
      </c>
      <c r="P370" s="44"/>
      <c r="Q370" s="44" t="s">
        <v>133</v>
      </c>
      <c r="R370" s="44" t="s">
        <v>322</v>
      </c>
      <c r="S370" s="51">
        <v>5.0000000000000001E-3</v>
      </c>
      <c r="T370" s="45"/>
      <c r="U370" s="45"/>
      <c r="V370" s="45">
        <v>23</v>
      </c>
      <c r="W370" s="45">
        <v>17</v>
      </c>
      <c r="X370" s="45"/>
      <c r="Y370" s="45">
        <v>30</v>
      </c>
      <c r="Z370" s="45"/>
      <c r="AA370" s="45">
        <v>5</v>
      </c>
      <c r="AB370" s="45">
        <v>0.5</v>
      </c>
      <c r="AC370" s="45"/>
      <c r="AD370" s="45">
        <v>109</v>
      </c>
      <c r="AE370" s="45">
        <v>14285</v>
      </c>
      <c r="AF370" s="45">
        <v>126</v>
      </c>
      <c r="AG370" s="45">
        <v>0.5</v>
      </c>
      <c r="AH370" s="45">
        <v>5</v>
      </c>
      <c r="AI370" s="45">
        <v>2.5</v>
      </c>
      <c r="AJ370" s="45"/>
      <c r="AK370" s="45"/>
      <c r="AL370" s="45"/>
      <c r="AM370" s="45"/>
      <c r="AN370" s="45"/>
      <c r="AO370" s="29">
        <v>1.1300000000000008</v>
      </c>
      <c r="AP370" s="14">
        <v>5.0000000000000001E-3</v>
      </c>
      <c r="AQ370" s="15">
        <v>0.5</v>
      </c>
      <c r="AR370" s="16">
        <v>3.0000000000000001E-3</v>
      </c>
      <c r="AS370" s="16">
        <v>1.6999999999999999E-3</v>
      </c>
      <c r="AT370" s="16">
        <v>2.3E-3</v>
      </c>
      <c r="AU370" s="17">
        <v>2.0639552266262677E-2</v>
      </c>
      <c r="AV370" s="16">
        <v>2.1916189234828035E-2</v>
      </c>
      <c r="AW370" s="18">
        <v>0.75990843723039991</v>
      </c>
      <c r="AX370" s="19">
        <v>2.3913730000000001E-2</v>
      </c>
      <c r="BF370" s="100"/>
      <c r="BG370" s="101"/>
      <c r="BI370" s="55" t="s">
        <v>73</v>
      </c>
      <c r="BJ370" s="31" t="s">
        <v>62</v>
      </c>
    </row>
    <row r="371" spans="1:65" s="20" customFormat="1" ht="12" customHeight="1" x14ac:dyDescent="0.2">
      <c r="A371" s="23" t="s">
        <v>323</v>
      </c>
      <c r="B371" s="19" t="s">
        <v>310</v>
      </c>
      <c r="C371" s="86">
        <v>10.33</v>
      </c>
      <c r="D371" s="19">
        <v>11.26</v>
      </c>
      <c r="E371" s="25">
        <v>0.92999999999999972</v>
      </c>
      <c r="F371" s="20" t="s">
        <v>54</v>
      </c>
      <c r="H371" s="26" t="s">
        <v>128</v>
      </c>
      <c r="I371" s="20" t="s">
        <v>129</v>
      </c>
      <c r="J371" s="26">
        <v>43081</v>
      </c>
      <c r="L371" s="20" t="s">
        <v>130</v>
      </c>
      <c r="M371" s="20" t="s">
        <v>131</v>
      </c>
      <c r="O371" s="23" t="s">
        <v>132</v>
      </c>
      <c r="P371" s="23"/>
      <c r="Q371" s="23" t="s">
        <v>133</v>
      </c>
      <c r="R371" s="23" t="s">
        <v>323</v>
      </c>
      <c r="S371" s="19">
        <v>0.05</v>
      </c>
      <c r="V371" s="20">
        <v>450</v>
      </c>
      <c r="W371" s="20">
        <v>4817</v>
      </c>
      <c r="Y371" s="20">
        <v>696</v>
      </c>
      <c r="AA371" s="20">
        <v>1371</v>
      </c>
      <c r="AB371" s="20" t="s">
        <v>215</v>
      </c>
      <c r="AC371" s="20">
        <v>150</v>
      </c>
      <c r="AD371" s="20">
        <v>995</v>
      </c>
      <c r="AE371" s="20">
        <v>43555</v>
      </c>
      <c r="AF371" s="20">
        <v>123</v>
      </c>
      <c r="AG371" s="20">
        <v>62</v>
      </c>
      <c r="AH371" s="20">
        <v>12</v>
      </c>
      <c r="AI371" s="20">
        <v>102</v>
      </c>
      <c r="AO371" s="29">
        <v>0.92999999999999972</v>
      </c>
      <c r="AP371" s="14">
        <v>0.05</v>
      </c>
      <c r="AQ371" s="15">
        <v>150</v>
      </c>
      <c r="AR371" s="16">
        <v>6.9599999999999995E-2</v>
      </c>
      <c r="AS371" s="16">
        <v>0.48170000000000002</v>
      </c>
      <c r="AT371" s="16">
        <v>4.4999999999999998E-2</v>
      </c>
      <c r="AU371" s="17">
        <v>2.6068161738477995</v>
      </c>
      <c r="AV371" s="16">
        <v>2.7680579418307252</v>
      </c>
      <c r="AW371" s="18">
        <v>98.821245537746435</v>
      </c>
      <c r="AX371" s="19">
        <v>3.6295340599999997</v>
      </c>
      <c r="BF371" s="19"/>
      <c r="BG371" s="14"/>
      <c r="BI371" s="55" t="s">
        <v>73</v>
      </c>
      <c r="BJ371" s="31" t="s">
        <v>62</v>
      </c>
    </row>
    <row r="372" spans="1:65" s="20" customFormat="1" ht="12" customHeight="1" x14ac:dyDescent="0.2">
      <c r="A372" s="23" t="s">
        <v>324</v>
      </c>
      <c r="B372" s="19" t="s">
        <v>310</v>
      </c>
      <c r="C372" s="86">
        <v>11.26</v>
      </c>
      <c r="D372" s="19">
        <v>12</v>
      </c>
      <c r="E372" s="25">
        <v>0.74000000000000021</v>
      </c>
      <c r="F372" s="20" t="s">
        <v>54</v>
      </c>
      <c r="H372" s="26" t="s">
        <v>128</v>
      </c>
      <c r="I372" s="20" t="s">
        <v>129</v>
      </c>
      <c r="J372" s="26">
        <v>43081</v>
      </c>
      <c r="L372" s="20" t="s">
        <v>130</v>
      </c>
      <c r="M372" s="20" t="s">
        <v>131</v>
      </c>
      <c r="O372" s="23" t="s">
        <v>132</v>
      </c>
      <c r="P372" s="23"/>
      <c r="Q372" s="23" t="s">
        <v>133</v>
      </c>
      <c r="R372" s="23" t="s">
        <v>324</v>
      </c>
      <c r="S372" s="19">
        <v>0.03</v>
      </c>
      <c r="V372" s="20">
        <v>136</v>
      </c>
      <c r="W372" s="20">
        <v>1316</v>
      </c>
      <c r="Y372" s="20">
        <v>297</v>
      </c>
      <c r="AA372" s="20">
        <v>347</v>
      </c>
      <c r="AB372" s="20">
        <v>82</v>
      </c>
      <c r="AD372" s="20">
        <v>68</v>
      </c>
      <c r="AE372" s="20">
        <v>13565</v>
      </c>
      <c r="AF372" s="20">
        <v>80</v>
      </c>
      <c r="AG372" s="20">
        <v>13</v>
      </c>
      <c r="AH372" s="20">
        <v>5</v>
      </c>
      <c r="AI372" s="20">
        <v>32</v>
      </c>
      <c r="AO372" s="29">
        <v>0.74000000000000021</v>
      </c>
      <c r="AP372" s="14">
        <v>0.03</v>
      </c>
      <c r="AQ372" s="15">
        <v>82</v>
      </c>
      <c r="AR372" s="16">
        <v>2.9700000000000001E-2</v>
      </c>
      <c r="AS372" s="16">
        <v>0.13159999999999999</v>
      </c>
      <c r="AT372" s="16">
        <v>1.3599999999999999E-2</v>
      </c>
      <c r="AU372" s="17">
        <v>1.3326129349439133</v>
      </c>
      <c r="AV372" s="16">
        <v>1.4150402529201207</v>
      </c>
      <c r="AW372" s="18">
        <v>49.840348775588964</v>
      </c>
      <c r="AX372" s="19">
        <v>1.8783433199999997</v>
      </c>
      <c r="BF372" s="19"/>
      <c r="BG372" s="14"/>
      <c r="BI372" s="55" t="s">
        <v>73</v>
      </c>
      <c r="BJ372" s="31" t="s">
        <v>62</v>
      </c>
    </row>
    <row r="373" spans="1:65" s="20" customFormat="1" ht="12" customHeight="1" x14ac:dyDescent="0.2">
      <c r="A373" s="23" t="s">
        <v>325</v>
      </c>
      <c r="B373" s="19" t="s">
        <v>310</v>
      </c>
      <c r="C373" s="86">
        <v>12</v>
      </c>
      <c r="D373" s="19">
        <v>12.9</v>
      </c>
      <c r="E373" s="25">
        <v>0.90000000000000036</v>
      </c>
      <c r="F373" s="20" t="s">
        <v>54</v>
      </c>
      <c r="H373" s="26" t="s">
        <v>128</v>
      </c>
      <c r="I373" s="20" t="s">
        <v>129</v>
      </c>
      <c r="J373" s="26">
        <v>43081</v>
      </c>
      <c r="L373" s="20" t="s">
        <v>130</v>
      </c>
      <c r="M373" s="20" t="s">
        <v>131</v>
      </c>
      <c r="O373" s="23" t="s">
        <v>132</v>
      </c>
      <c r="P373" s="23"/>
      <c r="Q373" s="23" t="s">
        <v>133</v>
      </c>
      <c r="R373" s="23" t="s">
        <v>325</v>
      </c>
      <c r="S373" s="19">
        <v>0.04</v>
      </c>
      <c r="V373" s="20">
        <v>392</v>
      </c>
      <c r="W373" s="20">
        <v>1203</v>
      </c>
      <c r="Y373" s="20">
        <v>132</v>
      </c>
      <c r="AA373" s="20">
        <v>259</v>
      </c>
      <c r="AB373" s="20">
        <v>71</v>
      </c>
      <c r="AD373" s="20">
        <v>248</v>
      </c>
      <c r="AE373" s="20">
        <v>11095</v>
      </c>
      <c r="AF373" s="20">
        <v>90</v>
      </c>
      <c r="AG373" s="20">
        <v>9</v>
      </c>
      <c r="AH373" s="20">
        <v>5</v>
      </c>
      <c r="AI373" s="20">
        <v>34</v>
      </c>
      <c r="AO373" s="29">
        <v>0.90000000000000036</v>
      </c>
      <c r="AP373" s="14">
        <v>0.04</v>
      </c>
      <c r="AQ373" s="15">
        <v>71</v>
      </c>
      <c r="AR373" s="16">
        <v>1.32E-2</v>
      </c>
      <c r="AS373" s="16">
        <v>0.1203</v>
      </c>
      <c r="AT373" s="16">
        <v>3.9199999999999999E-2</v>
      </c>
      <c r="AU373" s="17">
        <v>1.2161321423760301</v>
      </c>
      <c r="AV373" s="16">
        <v>1.2913546681163601</v>
      </c>
      <c r="AW373" s="18">
        <v>45.37981782946143</v>
      </c>
      <c r="AX373" s="19">
        <v>1.6851087200000001</v>
      </c>
      <c r="BF373" s="19"/>
      <c r="BG373" s="14"/>
      <c r="BI373" s="55" t="s">
        <v>73</v>
      </c>
      <c r="BJ373" s="31" t="s">
        <v>62</v>
      </c>
    </row>
    <row r="374" spans="1:65" s="20" customFormat="1" ht="12" customHeight="1" x14ac:dyDescent="0.2">
      <c r="A374" s="23" t="s">
        <v>326</v>
      </c>
      <c r="B374" s="19" t="s">
        <v>310</v>
      </c>
      <c r="C374" s="86">
        <v>12.9</v>
      </c>
      <c r="D374" s="19">
        <v>14</v>
      </c>
      <c r="E374" s="25">
        <v>1.0999999999999996</v>
      </c>
      <c r="F374" s="20" t="s">
        <v>54</v>
      </c>
      <c r="H374" s="26" t="s">
        <v>128</v>
      </c>
      <c r="I374" s="20" t="s">
        <v>129</v>
      </c>
      <c r="J374" s="26">
        <v>43081</v>
      </c>
      <c r="L374" s="20" t="s">
        <v>130</v>
      </c>
      <c r="M374" s="20" t="s">
        <v>131</v>
      </c>
      <c r="O374" s="23" t="s">
        <v>132</v>
      </c>
      <c r="P374" s="23"/>
      <c r="Q374" s="23" t="s">
        <v>133</v>
      </c>
      <c r="R374" s="23" t="s">
        <v>326</v>
      </c>
      <c r="S374" s="19">
        <v>0.05</v>
      </c>
      <c r="V374" s="20">
        <v>559</v>
      </c>
      <c r="W374" s="20">
        <v>6740</v>
      </c>
      <c r="Y374" s="20">
        <v>614</v>
      </c>
      <c r="AA374" s="20">
        <v>1445</v>
      </c>
      <c r="AB374" s="20">
        <v>35</v>
      </c>
      <c r="AD374" s="20">
        <v>1476</v>
      </c>
      <c r="AE374" s="20">
        <v>32440</v>
      </c>
      <c r="AF374" s="20">
        <v>107</v>
      </c>
      <c r="AG374" s="20">
        <v>49</v>
      </c>
      <c r="AH374" s="20">
        <v>10</v>
      </c>
      <c r="AI374" s="20">
        <v>159</v>
      </c>
      <c r="AO374" s="29">
        <v>1.0999999999999996</v>
      </c>
      <c r="AP374" s="14">
        <v>0.05</v>
      </c>
      <c r="AQ374" s="15">
        <v>35</v>
      </c>
      <c r="AR374" s="16">
        <v>6.1400000000000003E-2</v>
      </c>
      <c r="AS374" s="16">
        <v>0.67400000000000004</v>
      </c>
      <c r="AT374" s="16">
        <v>5.5899999999999998E-2</v>
      </c>
      <c r="AU374" s="17">
        <v>1.0579933476181314</v>
      </c>
      <c r="AV374" s="16">
        <v>1.1234343708845775</v>
      </c>
      <c r="AW374" s="18">
        <v>43.117903923774854</v>
      </c>
      <c r="AX374" s="19">
        <v>1.3538853099999999</v>
      </c>
      <c r="BF374" s="19"/>
      <c r="BG374" s="14"/>
      <c r="BI374" s="55" t="s">
        <v>73</v>
      </c>
      <c r="BJ374" s="31" t="s">
        <v>62</v>
      </c>
    </row>
    <row r="375" spans="1:65" s="20" customFormat="1" ht="12" customHeight="1" x14ac:dyDescent="0.2">
      <c r="A375" s="23" t="s">
        <v>327</v>
      </c>
      <c r="B375" s="19" t="s">
        <v>310</v>
      </c>
      <c r="C375" s="86">
        <v>14</v>
      </c>
      <c r="D375" s="19">
        <v>15</v>
      </c>
      <c r="E375" s="25">
        <v>1</v>
      </c>
      <c r="F375" s="20" t="s">
        <v>54</v>
      </c>
      <c r="H375" s="26" t="s">
        <v>128</v>
      </c>
      <c r="I375" s="20" t="s">
        <v>129</v>
      </c>
      <c r="J375" s="26">
        <v>43081</v>
      </c>
      <c r="L375" s="20" t="s">
        <v>130</v>
      </c>
      <c r="M375" s="20" t="s">
        <v>131</v>
      </c>
      <c r="O375" s="23" t="s">
        <v>132</v>
      </c>
      <c r="P375" s="23"/>
      <c r="Q375" s="23" t="s">
        <v>133</v>
      </c>
      <c r="R375" s="23" t="s">
        <v>327</v>
      </c>
      <c r="S375" s="19">
        <v>0.11</v>
      </c>
      <c r="V375" s="20">
        <v>842</v>
      </c>
      <c r="W375" s="20">
        <v>3193</v>
      </c>
      <c r="Y375" s="20">
        <v>1249</v>
      </c>
      <c r="AA375" s="20">
        <v>835</v>
      </c>
      <c r="AB375" s="20">
        <v>49</v>
      </c>
      <c r="AD375" s="20">
        <v>3051</v>
      </c>
      <c r="AE375" s="20">
        <v>27720</v>
      </c>
      <c r="AF375" s="20">
        <v>203</v>
      </c>
      <c r="AG375" s="20">
        <v>43</v>
      </c>
      <c r="AH375" s="20">
        <v>13</v>
      </c>
      <c r="AI375" s="20">
        <v>108</v>
      </c>
      <c r="AO375" s="29">
        <v>1</v>
      </c>
      <c r="AP375" s="14">
        <v>0.11</v>
      </c>
      <c r="AQ375" s="15">
        <v>49</v>
      </c>
      <c r="AR375" s="16">
        <v>0.1249</v>
      </c>
      <c r="AS375" s="16">
        <v>0.31929999999999997</v>
      </c>
      <c r="AT375" s="16">
        <v>8.4199999999999997E-2</v>
      </c>
      <c r="AU375" s="17">
        <v>1.2649264045267268</v>
      </c>
      <c r="AV375" s="16">
        <v>1.3431670460726635</v>
      </c>
      <c r="AW375" s="18">
        <v>47.975803717598545</v>
      </c>
      <c r="AX375" s="19">
        <v>1.6130574200000001</v>
      </c>
      <c r="BF375" s="19"/>
      <c r="BG375" s="14"/>
      <c r="BI375" s="55" t="s">
        <v>73</v>
      </c>
      <c r="BJ375" s="31" t="s">
        <v>62</v>
      </c>
    </row>
    <row r="376" spans="1:65" s="20" customFormat="1" ht="12" customHeight="1" x14ac:dyDescent="0.2">
      <c r="A376" s="23" t="s">
        <v>328</v>
      </c>
      <c r="B376" s="19" t="s">
        <v>310</v>
      </c>
      <c r="C376" s="86">
        <v>15</v>
      </c>
      <c r="D376" s="19">
        <v>16</v>
      </c>
      <c r="E376" s="25">
        <v>1</v>
      </c>
      <c r="F376" s="20" t="s">
        <v>54</v>
      </c>
      <c r="H376" s="26" t="s">
        <v>128</v>
      </c>
      <c r="I376" s="20" t="s">
        <v>129</v>
      </c>
      <c r="J376" s="26">
        <v>43081</v>
      </c>
      <c r="L376" s="20" t="s">
        <v>130</v>
      </c>
      <c r="M376" s="20" t="s">
        <v>131</v>
      </c>
      <c r="O376" s="23" t="s">
        <v>132</v>
      </c>
      <c r="P376" s="23"/>
      <c r="Q376" s="23" t="s">
        <v>133</v>
      </c>
      <c r="R376" s="23" t="s">
        <v>328</v>
      </c>
      <c r="S376" s="19">
        <v>0.1</v>
      </c>
      <c r="V376" s="20">
        <v>581</v>
      </c>
      <c r="W376" s="20">
        <v>3753</v>
      </c>
      <c r="Y376" s="20">
        <v>3349</v>
      </c>
      <c r="AA376" s="20">
        <v>324</v>
      </c>
      <c r="AB376" s="20">
        <v>47</v>
      </c>
      <c r="AD376" s="20">
        <v>5675</v>
      </c>
      <c r="AE376" s="20">
        <v>11370</v>
      </c>
      <c r="AF376" s="20">
        <v>75</v>
      </c>
      <c r="AG376" s="20">
        <v>216</v>
      </c>
      <c r="AH376" s="20">
        <v>5</v>
      </c>
      <c r="AI376" s="20">
        <v>85</v>
      </c>
      <c r="AO376" s="29">
        <v>1</v>
      </c>
      <c r="AP376" s="14">
        <v>0.1</v>
      </c>
      <c r="AQ376" s="15">
        <v>47</v>
      </c>
      <c r="AR376" s="16">
        <v>0.33489999999999998</v>
      </c>
      <c r="AS376" s="16">
        <v>0.37530000000000002</v>
      </c>
      <c r="AT376" s="16">
        <v>5.8099999999999999E-2</v>
      </c>
      <c r="AU376" s="17">
        <v>1.3970556493171509</v>
      </c>
      <c r="AV376" s="16">
        <v>1.4834690010242377</v>
      </c>
      <c r="AW376" s="18">
        <v>52.428499524755381</v>
      </c>
      <c r="AX376" s="19">
        <v>1.7537925299999999</v>
      </c>
      <c r="AZ376" s="33"/>
      <c r="BB376" s="102">
        <v>1</v>
      </c>
      <c r="BC376" s="14">
        <v>0.1</v>
      </c>
      <c r="BD376" s="15">
        <v>47</v>
      </c>
      <c r="BE376" s="16">
        <v>0.33489999999999998</v>
      </c>
      <c r="BF376" s="16">
        <v>0.37530000000000002</v>
      </c>
      <c r="BG376" s="16">
        <v>5.8099999999999999E-2</v>
      </c>
      <c r="BH376" s="17">
        <v>1.3970556493171509</v>
      </c>
      <c r="BI376" s="55" t="s">
        <v>73</v>
      </c>
      <c r="BJ376" s="31" t="s">
        <v>62</v>
      </c>
      <c r="BK376" s="16">
        <v>1.4834690010242377</v>
      </c>
      <c r="BL376" s="18">
        <v>52.428499524755381</v>
      </c>
      <c r="BM376" s="19">
        <v>1.7537925299999999</v>
      </c>
    </row>
    <row r="377" spans="1:65" s="20" customFormat="1" ht="12" customHeight="1" x14ac:dyDescent="0.2">
      <c r="A377" s="23" t="s">
        <v>329</v>
      </c>
      <c r="B377" s="19" t="s">
        <v>310</v>
      </c>
      <c r="C377" s="86">
        <v>16</v>
      </c>
      <c r="D377" s="19">
        <v>16.600000000000001</v>
      </c>
      <c r="E377" s="25">
        <v>0.60000000000000142</v>
      </c>
      <c r="F377" s="20" t="s">
        <v>54</v>
      </c>
      <c r="H377" s="26" t="s">
        <v>128</v>
      </c>
      <c r="I377" s="20" t="s">
        <v>129</v>
      </c>
      <c r="J377" s="26">
        <v>43081</v>
      </c>
      <c r="L377" s="20" t="s">
        <v>130</v>
      </c>
      <c r="M377" s="20" t="s">
        <v>131</v>
      </c>
      <c r="O377" s="23" t="s">
        <v>132</v>
      </c>
      <c r="P377" s="23"/>
      <c r="Q377" s="23" t="s">
        <v>133</v>
      </c>
      <c r="R377" s="23" t="s">
        <v>329</v>
      </c>
      <c r="S377" s="19">
        <v>0.4</v>
      </c>
      <c r="T377" s="20">
        <v>0.46</v>
      </c>
      <c r="V377" s="20">
        <v>180</v>
      </c>
      <c r="W377" s="20">
        <v>1982</v>
      </c>
      <c r="Y377" s="20">
        <v>5590</v>
      </c>
      <c r="AA377" s="20">
        <v>53</v>
      </c>
      <c r="AB377" s="20">
        <v>29</v>
      </c>
      <c r="AD377" s="20">
        <v>13475</v>
      </c>
      <c r="AE377" s="20">
        <v>16470</v>
      </c>
      <c r="AF377" s="20">
        <v>112</v>
      </c>
      <c r="AG377" s="20">
        <v>200</v>
      </c>
      <c r="AH377" s="20">
        <v>5</v>
      </c>
      <c r="AI377" s="20">
        <v>21</v>
      </c>
      <c r="AO377" s="29">
        <v>0.60000000000000142</v>
      </c>
      <c r="AP377" s="14">
        <v>0.43000000000000005</v>
      </c>
      <c r="AQ377" s="15">
        <v>29</v>
      </c>
      <c r="AR377" s="16">
        <v>0.55900000000000005</v>
      </c>
      <c r="AS377" s="16">
        <v>0.19819999999999999</v>
      </c>
      <c r="AT377" s="16">
        <v>1.7999999999999999E-2</v>
      </c>
      <c r="AU377" s="17">
        <v>1.5087700986566939</v>
      </c>
      <c r="AV377" s="16">
        <v>1.6020934256437633</v>
      </c>
      <c r="AW377" s="18">
        <v>56.028903144461331</v>
      </c>
      <c r="AX377" s="19">
        <v>1.74488296</v>
      </c>
      <c r="AZ377" s="33"/>
      <c r="BB377" s="102">
        <v>0.60000000000000142</v>
      </c>
      <c r="BC377" s="14">
        <v>0.43000000000000005</v>
      </c>
      <c r="BD377" s="15">
        <v>29</v>
      </c>
      <c r="BE377" s="16">
        <v>0.55900000000000005</v>
      </c>
      <c r="BF377" s="16">
        <v>0.19819999999999999</v>
      </c>
      <c r="BG377" s="16">
        <v>1.7999999999999999E-2</v>
      </c>
      <c r="BH377" s="17">
        <v>1.5087700986566939</v>
      </c>
      <c r="BI377" s="55" t="s">
        <v>73</v>
      </c>
      <c r="BJ377" s="31" t="s">
        <v>62</v>
      </c>
      <c r="BK377" s="16">
        <v>1.6020934256437633</v>
      </c>
      <c r="BL377" s="18">
        <v>56.028903144461331</v>
      </c>
      <c r="BM377" s="19">
        <v>1.74488296</v>
      </c>
    </row>
    <row r="378" spans="1:65" s="20" customFormat="1" ht="12" customHeight="1" x14ac:dyDescent="0.2">
      <c r="A378" s="23" t="s">
        <v>330</v>
      </c>
      <c r="B378" s="19" t="s">
        <v>310</v>
      </c>
      <c r="C378" s="86">
        <v>16.600000000000001</v>
      </c>
      <c r="D378" s="19">
        <v>17.39</v>
      </c>
      <c r="E378" s="25">
        <v>0.78999999999999915</v>
      </c>
      <c r="F378" s="20" t="s">
        <v>54</v>
      </c>
      <c r="H378" s="26" t="s">
        <v>128</v>
      </c>
      <c r="I378" s="20" t="s">
        <v>129</v>
      </c>
      <c r="J378" s="26">
        <v>43081</v>
      </c>
      <c r="L378" s="20" t="s">
        <v>130</v>
      </c>
      <c r="M378" s="20" t="s">
        <v>223</v>
      </c>
      <c r="O378" s="23" t="s">
        <v>132</v>
      </c>
      <c r="P378" s="23" t="s">
        <v>331</v>
      </c>
      <c r="Q378" s="23" t="s">
        <v>332</v>
      </c>
      <c r="R378" s="23" t="s">
        <v>330</v>
      </c>
      <c r="S378" s="19">
        <v>0.1</v>
      </c>
      <c r="V378" s="20">
        <v>277</v>
      </c>
      <c r="W378" s="20">
        <v>3491</v>
      </c>
      <c r="Y378" s="20">
        <v>5517</v>
      </c>
      <c r="AA378" s="20">
        <v>252</v>
      </c>
      <c r="AB378" s="20">
        <v>35</v>
      </c>
      <c r="AD378" s="20">
        <v>16320</v>
      </c>
      <c r="AE378" s="20">
        <v>25595</v>
      </c>
      <c r="AF378" s="20">
        <v>384</v>
      </c>
      <c r="AG378" s="20">
        <v>89</v>
      </c>
      <c r="AH378" s="20">
        <v>14</v>
      </c>
      <c r="AI378" s="20">
        <v>24</v>
      </c>
      <c r="AK378" s="20">
        <v>58</v>
      </c>
      <c r="AL378" s="20">
        <v>8707</v>
      </c>
      <c r="AO378" s="29">
        <v>0.78999999999999915</v>
      </c>
      <c r="AP378" s="14">
        <v>0.1</v>
      </c>
      <c r="AQ378" s="15">
        <v>35</v>
      </c>
      <c r="AR378" s="16">
        <v>0.55169999999999997</v>
      </c>
      <c r="AS378" s="16">
        <v>0.34910000000000002</v>
      </c>
      <c r="AT378" s="16">
        <v>2.7699999999999999E-2</v>
      </c>
      <c r="AU378" s="17">
        <v>1.352313688622971</v>
      </c>
      <c r="AV378" s="16">
        <v>1.4359595752062306</v>
      </c>
      <c r="AW378" s="18">
        <v>49.844451704167035</v>
      </c>
      <c r="AX378" s="19">
        <v>1.6447882099999998</v>
      </c>
      <c r="AZ378" s="33"/>
      <c r="BB378" s="102">
        <v>0.78999999999999915</v>
      </c>
      <c r="BC378" s="14">
        <v>0.1</v>
      </c>
      <c r="BD378" s="15">
        <v>35</v>
      </c>
      <c r="BE378" s="16">
        <v>0.55169999999999997</v>
      </c>
      <c r="BF378" s="16">
        <v>0.34910000000000002</v>
      </c>
      <c r="BG378" s="16">
        <v>2.7699999999999999E-2</v>
      </c>
      <c r="BH378" s="17">
        <v>1.352313688622971</v>
      </c>
      <c r="BI378" s="55" t="s">
        <v>132</v>
      </c>
      <c r="BJ378" s="31" t="s">
        <v>62</v>
      </c>
      <c r="BK378" s="16">
        <v>1.4359595752062306</v>
      </c>
      <c r="BL378" s="18">
        <v>49.844451704167035</v>
      </c>
      <c r="BM378" s="19">
        <v>1.6447882099999998</v>
      </c>
    </row>
    <row r="379" spans="1:65" s="20" customFormat="1" ht="12" customHeight="1" x14ac:dyDescent="0.2">
      <c r="A379" s="23" t="s">
        <v>333</v>
      </c>
      <c r="B379" s="19" t="s">
        <v>310</v>
      </c>
      <c r="C379" s="86">
        <v>17.39</v>
      </c>
      <c r="D379" s="19">
        <v>17.899999999999999</v>
      </c>
      <c r="E379" s="25">
        <v>0.50999999999999801</v>
      </c>
      <c r="F379" s="20" t="s">
        <v>54</v>
      </c>
      <c r="H379" s="26" t="s">
        <v>128</v>
      </c>
      <c r="I379" s="20" t="s">
        <v>129</v>
      </c>
      <c r="J379" s="26">
        <v>43081</v>
      </c>
      <c r="L379" s="20" t="s">
        <v>130</v>
      </c>
      <c r="M379" s="20" t="s">
        <v>223</v>
      </c>
      <c r="N379" s="20" t="s">
        <v>75</v>
      </c>
      <c r="O379" s="23" t="s">
        <v>150</v>
      </c>
      <c r="P379" s="23" t="s">
        <v>331</v>
      </c>
      <c r="Q379" s="23" t="s">
        <v>332</v>
      </c>
      <c r="R379" s="23" t="s">
        <v>333</v>
      </c>
      <c r="S379" s="19">
        <v>4.4000000000000004</v>
      </c>
      <c r="T379" s="20">
        <v>4.5999999999999996</v>
      </c>
      <c r="V379" s="20">
        <v>3100</v>
      </c>
      <c r="W379" s="20" t="s">
        <v>214</v>
      </c>
      <c r="X379" s="20">
        <v>51914</v>
      </c>
      <c r="Y379" s="20" t="s">
        <v>214</v>
      </c>
      <c r="Z379" s="20">
        <v>216000</v>
      </c>
      <c r="AA379" s="20">
        <v>14880</v>
      </c>
      <c r="AB379" s="20" t="s">
        <v>215</v>
      </c>
      <c r="AC379" s="20">
        <v>252</v>
      </c>
      <c r="AD379" s="20">
        <v>177250</v>
      </c>
      <c r="AE379" s="20">
        <v>131550</v>
      </c>
      <c r="AF379" s="20">
        <v>2582</v>
      </c>
      <c r="AG379" s="20">
        <v>1498</v>
      </c>
      <c r="AH379" s="20">
        <v>93</v>
      </c>
      <c r="AI379" s="20">
        <v>5705</v>
      </c>
      <c r="AK379" s="20">
        <v>73</v>
      </c>
      <c r="AL379" s="20">
        <v>9020</v>
      </c>
      <c r="AO379" s="29">
        <v>0.50999999999999801</v>
      </c>
      <c r="AP379" s="14">
        <v>4.5</v>
      </c>
      <c r="AQ379" s="15">
        <v>252</v>
      </c>
      <c r="AR379" s="16">
        <v>21.6</v>
      </c>
      <c r="AS379" s="16">
        <v>5.1913999999999998</v>
      </c>
      <c r="AT379" s="16">
        <v>0.31</v>
      </c>
      <c r="AU379" s="17">
        <v>31.656561063093207</v>
      </c>
      <c r="AV379" s="16">
        <v>33.614643081027864</v>
      </c>
      <c r="AW379" s="18">
        <v>1117.7361044676525</v>
      </c>
      <c r="AX379" s="19">
        <v>35.032176520000007</v>
      </c>
      <c r="AZ379" s="98"/>
      <c r="BB379" s="102">
        <v>0.50999999999999801</v>
      </c>
      <c r="BC379" s="14">
        <v>4.5</v>
      </c>
      <c r="BD379" s="15">
        <v>252</v>
      </c>
      <c r="BE379" s="16">
        <v>21.6</v>
      </c>
      <c r="BF379" s="16">
        <v>5.1913999999999998</v>
      </c>
      <c r="BG379" s="16">
        <v>0.31</v>
      </c>
      <c r="BH379" s="17">
        <v>31.656561063093207</v>
      </c>
      <c r="BI379" s="55" t="s">
        <v>150</v>
      </c>
      <c r="BJ379" s="31" t="s">
        <v>62</v>
      </c>
      <c r="BK379" s="16">
        <v>33.614643081027864</v>
      </c>
      <c r="BL379" s="18">
        <v>1117.7361044676525</v>
      </c>
      <c r="BM379" s="19">
        <v>35.032176520000007</v>
      </c>
    </row>
    <row r="380" spans="1:65" s="20" customFormat="1" ht="12" customHeight="1" x14ac:dyDescent="0.2">
      <c r="A380" s="56" t="s">
        <v>334</v>
      </c>
      <c r="B380" s="61" t="s">
        <v>310</v>
      </c>
      <c r="C380" s="91">
        <v>17.39</v>
      </c>
      <c r="D380" s="61">
        <v>17.899999999999999</v>
      </c>
      <c r="E380" s="92">
        <v>0.50999999999999801</v>
      </c>
      <c r="F380" s="57" t="s">
        <v>76</v>
      </c>
      <c r="G380" s="57" t="s">
        <v>333</v>
      </c>
      <c r="H380" s="60" t="s">
        <v>128</v>
      </c>
      <c r="I380" s="57" t="s">
        <v>129</v>
      </c>
      <c r="J380" s="60">
        <v>43081</v>
      </c>
      <c r="K380" s="57"/>
      <c r="L380" s="57" t="s">
        <v>130</v>
      </c>
      <c r="M380" s="57" t="s">
        <v>223</v>
      </c>
      <c r="N380" s="57" t="s">
        <v>75</v>
      </c>
      <c r="O380" s="56" t="s">
        <v>150</v>
      </c>
      <c r="P380" s="56" t="s">
        <v>331</v>
      </c>
      <c r="Q380" s="56" t="s">
        <v>332</v>
      </c>
      <c r="R380" s="56" t="s">
        <v>334</v>
      </c>
      <c r="S380" s="61">
        <v>2.94</v>
      </c>
      <c r="T380" s="57"/>
      <c r="U380" s="57"/>
      <c r="V380" s="57">
        <v>3360</v>
      </c>
      <c r="W380" s="57" t="s">
        <v>214</v>
      </c>
      <c r="X380" s="57">
        <v>53787</v>
      </c>
      <c r="Y380" s="57" t="s">
        <v>214</v>
      </c>
      <c r="Z380" s="57">
        <v>227003</v>
      </c>
      <c r="AA380" s="57">
        <v>16090</v>
      </c>
      <c r="AB380" s="57" t="s">
        <v>215</v>
      </c>
      <c r="AC380" s="57">
        <v>246</v>
      </c>
      <c r="AD380" s="57">
        <v>184450</v>
      </c>
      <c r="AE380" s="57">
        <v>148500</v>
      </c>
      <c r="AF380" s="57">
        <v>2486</v>
      </c>
      <c r="AG380" s="57">
        <v>1557</v>
      </c>
      <c r="AH380" s="57">
        <v>104</v>
      </c>
      <c r="AI380" s="57">
        <v>6100</v>
      </c>
      <c r="AJ380" s="57"/>
      <c r="AK380" s="57">
        <v>95</v>
      </c>
      <c r="AL380" s="57">
        <v>7310</v>
      </c>
      <c r="AM380" s="57"/>
      <c r="AN380" s="57"/>
      <c r="AO380" s="29">
        <v>0.50999999999999801</v>
      </c>
      <c r="AP380" s="14">
        <v>2.94</v>
      </c>
      <c r="AQ380" s="15">
        <v>246</v>
      </c>
      <c r="AR380" s="16">
        <v>22.700299999999999</v>
      </c>
      <c r="AS380" s="16">
        <v>5.3787000000000003</v>
      </c>
      <c r="AT380" s="16">
        <v>0.33600000000000002</v>
      </c>
      <c r="AU380" s="17">
        <v>31.191843839901338</v>
      </c>
      <c r="AV380" s="16">
        <v>33.1211812814323</v>
      </c>
      <c r="AW380" s="18">
        <v>1089.8140698091217</v>
      </c>
      <c r="AX380" s="19">
        <v>34.622892559999997</v>
      </c>
      <c r="BB380" s="102">
        <v>1.1000000000000014</v>
      </c>
      <c r="BC380" s="14">
        <v>0.32</v>
      </c>
      <c r="BD380" s="15">
        <v>143</v>
      </c>
      <c r="BE380" s="16">
        <v>4.0838000000000001</v>
      </c>
      <c r="BF380" s="16">
        <v>1.2997000000000001</v>
      </c>
      <c r="BG380" s="16">
        <v>6.5699999999999995E-2</v>
      </c>
      <c r="BH380" s="17">
        <v>6.9992406881702358</v>
      </c>
      <c r="BI380" s="55" t="s">
        <v>150</v>
      </c>
      <c r="BJ380" s="31" t="s">
        <v>62</v>
      </c>
      <c r="BK380" s="16">
        <v>7.4321710782839245</v>
      </c>
      <c r="BL380" s="18">
        <v>248.50273232318776</v>
      </c>
      <c r="BM380" s="19">
        <v>8.2937464900000002</v>
      </c>
    </row>
    <row r="381" spans="1:65" s="20" customFormat="1" ht="12" customHeight="1" x14ac:dyDescent="0.2">
      <c r="A381" s="68" t="s">
        <v>335</v>
      </c>
      <c r="B381" s="73" t="s">
        <v>310</v>
      </c>
      <c r="C381" s="94">
        <v>17.39</v>
      </c>
      <c r="D381" s="73">
        <v>17.899999999999999</v>
      </c>
      <c r="E381" s="95">
        <v>0.50999999999999801</v>
      </c>
      <c r="F381" s="69" t="s">
        <v>77</v>
      </c>
      <c r="G381" s="69" t="s">
        <v>243</v>
      </c>
      <c r="H381" s="72" t="s">
        <v>79</v>
      </c>
      <c r="I381" s="69" t="s">
        <v>69</v>
      </c>
      <c r="J381" s="72">
        <v>43081</v>
      </c>
      <c r="K381" s="69"/>
      <c r="L381" s="69" t="s">
        <v>130</v>
      </c>
      <c r="M381" s="69" t="s">
        <v>223</v>
      </c>
      <c r="N381" s="69"/>
      <c r="O381" s="68" t="s">
        <v>150</v>
      </c>
      <c r="P381" s="68" t="s">
        <v>331</v>
      </c>
      <c r="Q381" s="68" t="s">
        <v>332</v>
      </c>
      <c r="R381" s="68" t="s">
        <v>335</v>
      </c>
      <c r="S381" s="73">
        <v>1.26</v>
      </c>
      <c r="T381" s="69"/>
      <c r="U381" s="69"/>
      <c r="V381" s="69">
        <v>13915</v>
      </c>
      <c r="W381" s="69" t="s">
        <v>214</v>
      </c>
      <c r="X381" s="69">
        <v>10691</v>
      </c>
      <c r="Y381" s="69" t="s">
        <v>214</v>
      </c>
      <c r="Z381" s="69">
        <v>32414</v>
      </c>
      <c r="AA381" s="69">
        <v>1144</v>
      </c>
      <c r="AB381" s="69">
        <v>17</v>
      </c>
      <c r="AC381" s="69"/>
      <c r="AD381" s="69">
        <v>27095</v>
      </c>
      <c r="AE381" s="69">
        <v>56350</v>
      </c>
      <c r="AF381" s="69">
        <v>1070</v>
      </c>
      <c r="AG381" s="69">
        <v>100</v>
      </c>
      <c r="AH381" s="69">
        <v>37</v>
      </c>
      <c r="AI381" s="69">
        <v>353</v>
      </c>
      <c r="AJ381" s="69"/>
      <c r="AK381" s="69">
        <v>29355</v>
      </c>
      <c r="AL381" s="69">
        <v>15659</v>
      </c>
      <c r="AM381" s="69"/>
      <c r="AN381" s="69"/>
      <c r="AO381" s="29">
        <v>0.50999999999999801</v>
      </c>
      <c r="AP381" s="14">
        <v>1.26</v>
      </c>
      <c r="AQ381" s="15">
        <v>17</v>
      </c>
      <c r="AR381" s="16">
        <v>3.2414000000000001</v>
      </c>
      <c r="AS381" s="16">
        <v>1.0690999999999999</v>
      </c>
      <c r="AT381" s="16">
        <v>1.3915</v>
      </c>
      <c r="AU381" s="17">
        <v>7.969517996016406</v>
      </c>
      <c r="AV381" s="16">
        <v>8.4624638295358725</v>
      </c>
      <c r="AW381" s="18">
        <v>279.46250847838337</v>
      </c>
      <c r="AX381" s="19">
        <v>8.20148923</v>
      </c>
      <c r="BB381" s="102">
        <v>1</v>
      </c>
      <c r="BC381" s="14">
        <v>0.25</v>
      </c>
      <c r="BD381" s="15">
        <v>155</v>
      </c>
      <c r="BE381" s="16">
        <v>7.2427999999999999</v>
      </c>
      <c r="BF381" s="16">
        <v>2.1154999999999999</v>
      </c>
      <c r="BG381" s="16">
        <v>0.1008</v>
      </c>
      <c r="BH381" s="17">
        <v>10.54899475722662</v>
      </c>
      <c r="BI381" s="55" t="s">
        <v>150</v>
      </c>
      <c r="BJ381" s="31" t="s">
        <v>62</v>
      </c>
      <c r="BK381" s="16">
        <v>11.201491309212932</v>
      </c>
      <c r="BL381" s="18">
        <v>369.53967325122699</v>
      </c>
      <c r="BM381" s="19">
        <v>12.18955772</v>
      </c>
    </row>
    <row r="382" spans="1:65" s="20" customFormat="1" ht="12" customHeight="1" x14ac:dyDescent="0.2">
      <c r="A382" s="23" t="s">
        <v>336</v>
      </c>
      <c r="B382" s="19" t="s">
        <v>310</v>
      </c>
      <c r="C382" s="86">
        <v>17.899999999999999</v>
      </c>
      <c r="D382" s="19">
        <v>19</v>
      </c>
      <c r="E382" s="25">
        <v>1.1000000000000014</v>
      </c>
      <c r="F382" s="20" t="s">
        <v>54</v>
      </c>
      <c r="H382" s="26" t="s">
        <v>128</v>
      </c>
      <c r="I382" s="20" t="s">
        <v>129</v>
      </c>
      <c r="J382" s="26">
        <v>43081</v>
      </c>
      <c r="L382" s="20" t="s">
        <v>130</v>
      </c>
      <c r="M382" s="20" t="s">
        <v>223</v>
      </c>
      <c r="O382" s="23" t="s">
        <v>150</v>
      </c>
      <c r="P382" s="23" t="s">
        <v>331</v>
      </c>
      <c r="Q382" s="23" t="s">
        <v>332</v>
      </c>
      <c r="R382" s="23" t="s">
        <v>336</v>
      </c>
      <c r="S382" s="19">
        <v>0.32</v>
      </c>
      <c r="V382" s="20">
        <v>657</v>
      </c>
      <c r="W382" s="20" t="s">
        <v>214</v>
      </c>
      <c r="X382" s="20">
        <v>12997</v>
      </c>
      <c r="Y382" s="20" t="s">
        <v>214</v>
      </c>
      <c r="Z382" s="20">
        <v>40838</v>
      </c>
      <c r="AA382" s="20">
        <v>3499</v>
      </c>
      <c r="AB382" s="20" t="s">
        <v>215</v>
      </c>
      <c r="AC382" s="20">
        <v>143</v>
      </c>
      <c r="AD382" s="20">
        <v>64200</v>
      </c>
      <c r="AE382" s="20">
        <v>49280</v>
      </c>
      <c r="AF382" s="20">
        <v>1042</v>
      </c>
      <c r="AG382" s="20">
        <v>346</v>
      </c>
      <c r="AH382" s="20">
        <v>34</v>
      </c>
      <c r="AI382" s="20">
        <v>409</v>
      </c>
      <c r="AK382" s="20">
        <v>54</v>
      </c>
      <c r="AL382" s="20">
        <v>12029</v>
      </c>
      <c r="AO382" s="29">
        <v>1.1000000000000014</v>
      </c>
      <c r="AP382" s="14">
        <v>0.32</v>
      </c>
      <c r="AQ382" s="15">
        <v>143</v>
      </c>
      <c r="AR382" s="16">
        <v>4.0838000000000001</v>
      </c>
      <c r="AS382" s="16">
        <v>1.2997000000000001</v>
      </c>
      <c r="AT382" s="16">
        <v>6.5699999999999995E-2</v>
      </c>
      <c r="AU382" s="17">
        <v>6.9992406881702358</v>
      </c>
      <c r="AV382" s="16">
        <v>7.4321710782839245</v>
      </c>
      <c r="AW382" s="18">
        <v>248.50273232318776</v>
      </c>
      <c r="AX382" s="19">
        <v>8.2937464900000002</v>
      </c>
      <c r="AZ382" s="98"/>
      <c r="BB382" s="102">
        <v>0.55000000000000071</v>
      </c>
      <c r="BC382" s="14">
        <v>0.06</v>
      </c>
      <c r="BD382" s="15">
        <v>394</v>
      </c>
      <c r="BE382" s="16">
        <v>8.1</v>
      </c>
      <c r="BF382" s="16">
        <v>3.7423999999999999</v>
      </c>
      <c r="BG382" s="16">
        <v>0.1966</v>
      </c>
      <c r="BH382" s="17">
        <v>15.605947441838101</v>
      </c>
      <c r="BI382" s="55" t="s">
        <v>150</v>
      </c>
      <c r="BJ382" s="31" t="s">
        <v>62</v>
      </c>
      <c r="BK382" s="16">
        <v>16.571236280312799</v>
      </c>
      <c r="BL382" s="18">
        <v>561.40998077912104</v>
      </c>
      <c r="BM382" s="19">
        <v>19.011494459999998</v>
      </c>
    </row>
    <row r="383" spans="1:65" s="20" customFormat="1" ht="12" customHeight="1" x14ac:dyDescent="0.2">
      <c r="A383" s="23" t="s">
        <v>337</v>
      </c>
      <c r="B383" s="19" t="s">
        <v>310</v>
      </c>
      <c r="C383" s="86">
        <v>19</v>
      </c>
      <c r="D383" s="19">
        <v>20</v>
      </c>
      <c r="E383" s="25">
        <v>1</v>
      </c>
      <c r="F383" s="20" t="s">
        <v>54</v>
      </c>
      <c r="H383" s="26" t="s">
        <v>128</v>
      </c>
      <c r="I383" s="20" t="s">
        <v>129</v>
      </c>
      <c r="J383" s="26">
        <v>43081</v>
      </c>
      <c r="L383" s="20" t="s">
        <v>130</v>
      </c>
      <c r="M383" s="20" t="s">
        <v>223</v>
      </c>
      <c r="O383" s="23" t="s">
        <v>150</v>
      </c>
      <c r="P383" s="23" t="s">
        <v>331</v>
      </c>
      <c r="Q383" s="23" t="s">
        <v>332</v>
      </c>
      <c r="R383" s="23" t="s">
        <v>337</v>
      </c>
      <c r="S383" s="19">
        <v>0.25</v>
      </c>
      <c r="V383" s="20">
        <v>1008</v>
      </c>
      <c r="W383" s="20" t="s">
        <v>214</v>
      </c>
      <c r="X383" s="20">
        <v>21155</v>
      </c>
      <c r="Y383" s="20" t="s">
        <v>214</v>
      </c>
      <c r="Z383" s="20">
        <v>72428</v>
      </c>
      <c r="AA383" s="20">
        <v>7520</v>
      </c>
      <c r="AB383" s="20" t="s">
        <v>215</v>
      </c>
      <c r="AC383" s="20">
        <v>155</v>
      </c>
      <c r="AD383" s="20">
        <v>78700</v>
      </c>
      <c r="AE383" s="20">
        <v>76950</v>
      </c>
      <c r="AF383" s="20">
        <v>3042</v>
      </c>
      <c r="AG383" s="20">
        <v>644</v>
      </c>
      <c r="AH383" s="20">
        <v>65</v>
      </c>
      <c r="AI383" s="20">
        <v>383</v>
      </c>
      <c r="AK383" s="20">
        <v>56</v>
      </c>
      <c r="AL383" s="20">
        <v>31862</v>
      </c>
      <c r="AO383" s="29">
        <v>1</v>
      </c>
      <c r="AP383" s="14">
        <v>0.25</v>
      </c>
      <c r="AQ383" s="15">
        <v>155</v>
      </c>
      <c r="AR383" s="16">
        <v>7.2427999999999999</v>
      </c>
      <c r="AS383" s="16">
        <v>2.1154999999999999</v>
      </c>
      <c r="AT383" s="16">
        <v>0.1008</v>
      </c>
      <c r="AU383" s="17">
        <v>10.54899475722662</v>
      </c>
      <c r="AV383" s="16">
        <v>11.201491309212932</v>
      </c>
      <c r="AW383" s="18">
        <v>369.53967325122699</v>
      </c>
      <c r="AX383" s="19">
        <v>12.18955772</v>
      </c>
      <c r="AZ383" s="98"/>
      <c r="BB383" s="102">
        <v>1.0500000000000007</v>
      </c>
      <c r="BC383" s="14">
        <v>0.08</v>
      </c>
      <c r="BD383" s="15">
        <v>65</v>
      </c>
      <c r="BE383" s="16">
        <v>0.58030000000000004</v>
      </c>
      <c r="BF383" s="16">
        <v>0.67649999999999999</v>
      </c>
      <c r="BG383" s="16">
        <v>3.4599999999999999E-2</v>
      </c>
      <c r="BH383" s="17">
        <v>1.9661249152746278</v>
      </c>
      <c r="BI383" s="55" t="s">
        <v>150</v>
      </c>
      <c r="BJ383" s="31" t="s">
        <v>62</v>
      </c>
      <c r="BK383" s="16">
        <v>2.0877374250459715</v>
      </c>
      <c r="BL383" s="18">
        <v>74.448212143481015</v>
      </c>
      <c r="BM383" s="19">
        <v>2.48942554</v>
      </c>
    </row>
    <row r="384" spans="1:65" s="20" customFormat="1" ht="12" customHeight="1" x14ac:dyDescent="0.2">
      <c r="A384" s="23" t="s">
        <v>338</v>
      </c>
      <c r="B384" s="19" t="s">
        <v>310</v>
      </c>
      <c r="C384" s="86">
        <v>20</v>
      </c>
      <c r="D384" s="19">
        <v>20.55</v>
      </c>
      <c r="E384" s="25">
        <v>0.55000000000000071</v>
      </c>
      <c r="F384" s="20" t="s">
        <v>54</v>
      </c>
      <c r="H384" s="26" t="s">
        <v>128</v>
      </c>
      <c r="I384" s="20" t="s">
        <v>129</v>
      </c>
      <c r="J384" s="26">
        <v>43081</v>
      </c>
      <c r="L384" s="20" t="s">
        <v>130</v>
      </c>
      <c r="M384" s="20" t="s">
        <v>223</v>
      </c>
      <c r="O384" s="23" t="s">
        <v>132</v>
      </c>
      <c r="P384" s="23" t="s">
        <v>331</v>
      </c>
      <c r="Q384" s="23" t="s">
        <v>332</v>
      </c>
      <c r="R384" s="23" t="s">
        <v>338</v>
      </c>
      <c r="S384" s="19">
        <v>0.06</v>
      </c>
      <c r="V384" s="20">
        <v>1966</v>
      </c>
      <c r="W384" s="20" t="s">
        <v>214</v>
      </c>
      <c r="X384" s="20">
        <v>37424</v>
      </c>
      <c r="Y384" s="20" t="s">
        <v>214</v>
      </c>
      <c r="Z384" s="20">
        <v>81000</v>
      </c>
      <c r="AA384" s="20">
        <v>7825</v>
      </c>
      <c r="AB384" s="20" t="s">
        <v>215</v>
      </c>
      <c r="AC384" s="20">
        <v>394</v>
      </c>
      <c r="AD384" s="20">
        <v>100900</v>
      </c>
      <c r="AE384" s="20">
        <v>83200</v>
      </c>
      <c r="AF384" s="20">
        <v>1728</v>
      </c>
      <c r="AG384" s="20">
        <v>867</v>
      </c>
      <c r="AH384" s="20">
        <v>54</v>
      </c>
      <c r="AI384" s="20">
        <v>1110</v>
      </c>
      <c r="AK384" s="20">
        <v>76</v>
      </c>
      <c r="AL384" s="20">
        <v>13360</v>
      </c>
      <c r="AO384" s="29">
        <v>0.55000000000000071</v>
      </c>
      <c r="AP384" s="14">
        <v>0.06</v>
      </c>
      <c r="AQ384" s="15">
        <v>394</v>
      </c>
      <c r="AR384" s="16">
        <v>8.1</v>
      </c>
      <c r="AS384" s="16">
        <v>3.7423999999999999</v>
      </c>
      <c r="AT384" s="16">
        <v>0.1966</v>
      </c>
      <c r="AU384" s="17">
        <v>15.605947441838101</v>
      </c>
      <c r="AV384" s="16">
        <v>16.571236280312799</v>
      </c>
      <c r="AW384" s="18">
        <v>561.40998077912104</v>
      </c>
      <c r="AX384" s="19">
        <v>19.011494459999998</v>
      </c>
      <c r="AZ384" s="98"/>
      <c r="BB384" s="102">
        <v>1.0999999999999979</v>
      </c>
      <c r="BC384" s="14">
        <v>0.12</v>
      </c>
      <c r="BD384" s="15">
        <v>92</v>
      </c>
      <c r="BE384" s="16">
        <v>0.89270000000000005</v>
      </c>
      <c r="BF384" s="16">
        <v>0.97629999999999995</v>
      </c>
      <c r="BG384" s="16">
        <v>9.5299999999999996E-2</v>
      </c>
      <c r="BH384" s="17">
        <v>2.9621651790571213</v>
      </c>
      <c r="BI384" s="55" t="s">
        <v>132</v>
      </c>
      <c r="BJ384" s="31" t="s">
        <v>62</v>
      </c>
      <c r="BK384" s="16">
        <v>3.1453866717424419</v>
      </c>
      <c r="BL384" s="18">
        <v>111.41208796411854</v>
      </c>
      <c r="BM384" s="19">
        <v>3.7032472099999998</v>
      </c>
    </row>
    <row r="385" spans="1:62" s="20" customFormat="1" ht="12" customHeight="1" x14ac:dyDescent="0.2">
      <c r="A385" s="23" t="s">
        <v>339</v>
      </c>
      <c r="B385" s="19" t="s">
        <v>310</v>
      </c>
      <c r="C385" s="86">
        <v>20.55</v>
      </c>
      <c r="D385" s="19">
        <v>21.6</v>
      </c>
      <c r="E385" s="25">
        <v>1.0500000000000007</v>
      </c>
      <c r="F385" s="20" t="s">
        <v>54</v>
      </c>
      <c r="H385" s="26" t="s">
        <v>128</v>
      </c>
      <c r="I385" s="20" t="s">
        <v>129</v>
      </c>
      <c r="J385" s="26">
        <v>43081</v>
      </c>
      <c r="L385" s="20" t="s">
        <v>130</v>
      </c>
      <c r="M385" s="20" t="s">
        <v>223</v>
      </c>
      <c r="O385" s="23" t="s">
        <v>132</v>
      </c>
      <c r="P385" s="23" t="s">
        <v>331</v>
      </c>
      <c r="Q385" s="23" t="s">
        <v>332</v>
      </c>
      <c r="R385" s="23" t="s">
        <v>339</v>
      </c>
      <c r="S385" s="19">
        <v>0.08</v>
      </c>
      <c r="V385" s="20">
        <v>346</v>
      </c>
      <c r="W385" s="20">
        <v>6765</v>
      </c>
      <c r="Y385" s="20">
        <v>5803</v>
      </c>
      <c r="AA385" s="20">
        <v>161</v>
      </c>
      <c r="AB385" s="20">
        <v>65</v>
      </c>
      <c r="AD385" s="20">
        <v>18645</v>
      </c>
      <c r="AE385" s="20">
        <v>26775</v>
      </c>
      <c r="AF385" s="20">
        <v>1584</v>
      </c>
      <c r="AG385" s="20">
        <v>242</v>
      </c>
      <c r="AH385" s="20">
        <v>15</v>
      </c>
      <c r="AI385" s="20">
        <v>21</v>
      </c>
      <c r="AK385" s="20">
        <v>157</v>
      </c>
      <c r="AL385" s="20">
        <v>7018</v>
      </c>
      <c r="AO385" s="29">
        <v>1.0500000000000007</v>
      </c>
      <c r="AP385" s="14">
        <v>0.08</v>
      </c>
      <c r="AQ385" s="15">
        <v>65</v>
      </c>
      <c r="AR385" s="16">
        <v>0.58030000000000004</v>
      </c>
      <c r="AS385" s="16">
        <v>0.67649999999999999</v>
      </c>
      <c r="AT385" s="16">
        <v>3.4599999999999999E-2</v>
      </c>
      <c r="AU385" s="17">
        <v>1.9661249152746278</v>
      </c>
      <c r="AV385" s="16">
        <v>2.0877374250459715</v>
      </c>
      <c r="AW385" s="18">
        <v>74.448212143481015</v>
      </c>
      <c r="AX385" s="19">
        <v>2.48942554</v>
      </c>
      <c r="AZ385" s="33"/>
      <c r="BF385" s="19"/>
      <c r="BG385" s="14"/>
      <c r="BI385" s="55" t="s">
        <v>132</v>
      </c>
      <c r="BJ385" s="31" t="s">
        <v>62</v>
      </c>
    </row>
    <row r="386" spans="1:62" s="20" customFormat="1" ht="12" customHeight="1" x14ac:dyDescent="0.2">
      <c r="A386" s="23" t="s">
        <v>340</v>
      </c>
      <c r="B386" s="19" t="s">
        <v>310</v>
      </c>
      <c r="C386" s="86">
        <v>21.6</v>
      </c>
      <c r="D386" s="19">
        <v>22.7</v>
      </c>
      <c r="E386" s="25">
        <v>1.0999999999999979</v>
      </c>
      <c r="F386" s="20" t="s">
        <v>54</v>
      </c>
      <c r="H386" s="26" t="s">
        <v>128</v>
      </c>
      <c r="I386" s="20" t="s">
        <v>129</v>
      </c>
      <c r="J386" s="26">
        <v>43081</v>
      </c>
      <c r="L386" s="20" t="s">
        <v>130</v>
      </c>
      <c r="M386" s="20" t="s">
        <v>223</v>
      </c>
      <c r="O386" s="23" t="s">
        <v>132</v>
      </c>
      <c r="P386" s="23" t="s">
        <v>331</v>
      </c>
      <c r="Q386" s="23" t="s">
        <v>332</v>
      </c>
      <c r="R386" s="23" t="s">
        <v>340</v>
      </c>
      <c r="S386" s="19">
        <v>0.12</v>
      </c>
      <c r="V386" s="20">
        <v>953</v>
      </c>
      <c r="W386" s="20">
        <v>9763</v>
      </c>
      <c r="Y386" s="20">
        <v>8927</v>
      </c>
      <c r="AA386" s="20">
        <v>301</v>
      </c>
      <c r="AB386" s="20">
        <v>92</v>
      </c>
      <c r="AD386" s="20">
        <v>36620</v>
      </c>
      <c r="AE386" s="20">
        <v>56650</v>
      </c>
      <c r="AF386" s="20">
        <v>11495</v>
      </c>
      <c r="AG386" s="20">
        <v>165</v>
      </c>
      <c r="AH386" s="20">
        <v>30</v>
      </c>
      <c r="AI386" s="20">
        <v>176</v>
      </c>
      <c r="AK386" s="20">
        <v>1245</v>
      </c>
      <c r="AL386" s="20">
        <v>13580</v>
      </c>
      <c r="AO386" s="29">
        <v>1.0999999999999979</v>
      </c>
      <c r="AP386" s="14">
        <v>0.12</v>
      </c>
      <c r="AQ386" s="15">
        <v>92</v>
      </c>
      <c r="AR386" s="16">
        <v>0.89270000000000005</v>
      </c>
      <c r="AS386" s="16">
        <v>0.97629999999999995</v>
      </c>
      <c r="AT386" s="16">
        <v>9.5299999999999996E-2</v>
      </c>
      <c r="AU386" s="17">
        <v>2.9621651790571213</v>
      </c>
      <c r="AV386" s="16">
        <v>3.1453866717424419</v>
      </c>
      <c r="AW386" s="18">
        <v>111.41208796411854</v>
      </c>
      <c r="AX386" s="19">
        <v>3.7032472099999998</v>
      </c>
      <c r="AZ386" s="33"/>
      <c r="BF386" s="19"/>
      <c r="BG386" s="14"/>
      <c r="BI386" s="55" t="s">
        <v>132</v>
      </c>
      <c r="BJ386" s="31" t="s">
        <v>62</v>
      </c>
    </row>
    <row r="387" spans="1:62" s="20" customFormat="1" ht="12" customHeight="1" x14ac:dyDescent="0.2">
      <c r="A387" s="23" t="s">
        <v>341</v>
      </c>
      <c r="B387" s="19" t="s">
        <v>310</v>
      </c>
      <c r="C387" s="86">
        <v>22.7</v>
      </c>
      <c r="D387" s="19">
        <v>23.86</v>
      </c>
      <c r="E387" s="25">
        <v>1.1600000000000001</v>
      </c>
      <c r="F387" s="20" t="s">
        <v>54</v>
      </c>
      <c r="H387" s="26" t="s">
        <v>128</v>
      </c>
      <c r="I387" s="20" t="s">
        <v>129</v>
      </c>
      <c r="J387" s="26">
        <v>43081</v>
      </c>
      <c r="L387" s="20" t="s">
        <v>130</v>
      </c>
      <c r="M387" s="20" t="s">
        <v>223</v>
      </c>
      <c r="O387" s="23" t="s">
        <v>132</v>
      </c>
      <c r="P387" s="23" t="s">
        <v>331</v>
      </c>
      <c r="Q387" s="23" t="s">
        <v>332</v>
      </c>
      <c r="R387" s="23" t="s">
        <v>341</v>
      </c>
      <c r="S387" s="19">
        <v>0.03</v>
      </c>
      <c r="V387" s="20">
        <v>211</v>
      </c>
      <c r="W387" s="20">
        <v>2199</v>
      </c>
      <c r="Y387" s="20">
        <v>3411</v>
      </c>
      <c r="AA387" s="20">
        <v>97</v>
      </c>
      <c r="AB387" s="20">
        <v>12</v>
      </c>
      <c r="AD387" s="20">
        <v>8915</v>
      </c>
      <c r="AE387" s="20">
        <v>20670</v>
      </c>
      <c r="AF387" s="20">
        <v>1390</v>
      </c>
      <c r="AG387" s="20">
        <v>59</v>
      </c>
      <c r="AH387" s="20">
        <v>15</v>
      </c>
      <c r="AI387" s="20">
        <v>12</v>
      </c>
      <c r="AK387" s="20">
        <v>126</v>
      </c>
      <c r="AL387" s="20">
        <v>7524</v>
      </c>
      <c r="AO387" s="29">
        <v>1.1600000000000001</v>
      </c>
      <c r="AP387" s="14">
        <v>0.03</v>
      </c>
      <c r="AQ387" s="15">
        <v>12</v>
      </c>
      <c r="AR387" s="16">
        <v>0.34110000000000001</v>
      </c>
      <c r="AS387" s="16">
        <v>0.21990000000000001</v>
      </c>
      <c r="AT387" s="16">
        <v>2.1100000000000001E-2</v>
      </c>
      <c r="AU387" s="17">
        <v>0.67554968282416705</v>
      </c>
      <c r="AV387" s="16">
        <v>0.71733507080497427</v>
      </c>
      <c r="AW387" s="18">
        <v>24.765736488823652</v>
      </c>
      <c r="AX387" s="19">
        <v>0.79408751</v>
      </c>
      <c r="BF387" s="19"/>
      <c r="BG387" s="14"/>
      <c r="BI387" s="55" t="s">
        <v>132</v>
      </c>
      <c r="BJ387" s="31" t="s">
        <v>62</v>
      </c>
    </row>
    <row r="388" spans="1:62" s="20" customFormat="1" ht="12" customHeight="1" x14ac:dyDescent="0.2">
      <c r="A388" s="23" t="s">
        <v>342</v>
      </c>
      <c r="B388" s="19" t="s">
        <v>310</v>
      </c>
      <c r="C388" s="86">
        <v>23.86</v>
      </c>
      <c r="D388" s="19">
        <v>24.86</v>
      </c>
      <c r="E388" s="25">
        <v>1</v>
      </c>
      <c r="F388" s="20" t="s">
        <v>54</v>
      </c>
      <c r="H388" s="26" t="s">
        <v>128</v>
      </c>
      <c r="I388" s="20" t="s">
        <v>129</v>
      </c>
      <c r="J388" s="26">
        <v>43081</v>
      </c>
      <c r="L388" s="20" t="s">
        <v>130</v>
      </c>
      <c r="M388" s="20" t="s">
        <v>131</v>
      </c>
      <c r="O388" s="23" t="s">
        <v>132</v>
      </c>
      <c r="P388" s="23"/>
      <c r="Q388" s="23" t="s">
        <v>133</v>
      </c>
      <c r="R388" s="23" t="s">
        <v>342</v>
      </c>
      <c r="S388" s="19">
        <v>0.05</v>
      </c>
      <c r="V388" s="20">
        <v>291</v>
      </c>
      <c r="W388" s="20">
        <v>1368</v>
      </c>
      <c r="Y388" s="20">
        <v>2167</v>
      </c>
      <c r="AA388" s="20">
        <v>59</v>
      </c>
      <c r="AB388" s="20">
        <v>6</v>
      </c>
      <c r="AD388" s="20">
        <v>19040</v>
      </c>
      <c r="AE388" s="20">
        <v>33320</v>
      </c>
      <c r="AF388" s="20">
        <v>1423</v>
      </c>
      <c r="AG388" s="20">
        <v>59</v>
      </c>
      <c r="AH388" s="20">
        <v>15</v>
      </c>
      <c r="AI388" s="20">
        <v>31</v>
      </c>
      <c r="AO388" s="29">
        <v>1</v>
      </c>
      <c r="AP388" s="14">
        <v>0.05</v>
      </c>
      <c r="AQ388" s="15">
        <v>6</v>
      </c>
      <c r="AR388" s="16">
        <v>0.2167</v>
      </c>
      <c r="AS388" s="16">
        <v>0.1368</v>
      </c>
      <c r="AT388" s="16">
        <v>2.9100000000000001E-2</v>
      </c>
      <c r="AU388" s="17">
        <v>0.46788010830268084</v>
      </c>
      <c r="AV388" s="16">
        <v>0.49682032151127509</v>
      </c>
      <c r="AW388" s="18">
        <v>17.140371690686361</v>
      </c>
      <c r="AX388" s="19">
        <v>0.53014662999999995</v>
      </c>
      <c r="BF388" s="19"/>
      <c r="BG388" s="14"/>
      <c r="BI388" s="55" t="s">
        <v>73</v>
      </c>
      <c r="BJ388" s="31" t="s">
        <v>62</v>
      </c>
    </row>
    <row r="389" spans="1:62" s="20" customFormat="1" ht="12" customHeight="1" x14ac:dyDescent="0.2">
      <c r="A389" s="23" t="s">
        <v>343</v>
      </c>
      <c r="B389" s="19" t="s">
        <v>310</v>
      </c>
      <c r="C389" s="86">
        <v>24.86</v>
      </c>
      <c r="D389" s="19">
        <v>26</v>
      </c>
      <c r="E389" s="25">
        <v>1.1400000000000006</v>
      </c>
      <c r="F389" s="20" t="s">
        <v>54</v>
      </c>
      <c r="H389" s="26" t="s">
        <v>128</v>
      </c>
      <c r="I389" s="20" t="s">
        <v>129</v>
      </c>
      <c r="J389" s="26">
        <v>43081</v>
      </c>
      <c r="L389" s="20" t="s">
        <v>130</v>
      </c>
      <c r="M389" s="20" t="s">
        <v>131</v>
      </c>
      <c r="O389" s="23" t="s">
        <v>132</v>
      </c>
      <c r="P389" s="23"/>
      <c r="Q389" s="23" t="s">
        <v>133</v>
      </c>
      <c r="R389" s="23" t="s">
        <v>343</v>
      </c>
      <c r="S389" s="19">
        <v>0.04</v>
      </c>
      <c r="V389" s="20">
        <v>196</v>
      </c>
      <c r="W389" s="20">
        <v>990</v>
      </c>
      <c r="Y389" s="20">
        <v>2248</v>
      </c>
      <c r="AA389" s="20">
        <v>86</v>
      </c>
      <c r="AB389" s="20">
        <v>8</v>
      </c>
      <c r="AD389" s="20">
        <v>10575</v>
      </c>
      <c r="AE389" s="20">
        <v>25225</v>
      </c>
      <c r="AF389" s="20">
        <v>2972</v>
      </c>
      <c r="AG389" s="20">
        <v>20</v>
      </c>
      <c r="AH389" s="20">
        <v>15</v>
      </c>
      <c r="AI389" s="20">
        <v>22</v>
      </c>
      <c r="AO389" s="29">
        <v>1.1400000000000006</v>
      </c>
      <c r="AP389" s="14">
        <v>0.04</v>
      </c>
      <c r="AQ389" s="15">
        <v>8</v>
      </c>
      <c r="AR389" s="16">
        <v>0.2248</v>
      </c>
      <c r="AS389" s="16">
        <v>9.9000000000000005E-2</v>
      </c>
      <c r="AT389" s="16">
        <v>1.9599999999999999E-2</v>
      </c>
      <c r="AU389" s="17">
        <v>0.45613115494844697</v>
      </c>
      <c r="AV389" s="16">
        <v>0.48434464947630307</v>
      </c>
      <c r="AW389" s="18">
        <v>16.441816771372647</v>
      </c>
      <c r="AX389" s="19">
        <v>0.52902004000000002</v>
      </c>
      <c r="BF389" s="19"/>
      <c r="BG389" s="14"/>
      <c r="BI389" s="55" t="s">
        <v>73</v>
      </c>
      <c r="BJ389" s="31" t="s">
        <v>62</v>
      </c>
    </row>
    <row r="390" spans="1:62" s="20" customFormat="1" ht="12" customHeight="1" x14ac:dyDescent="0.2">
      <c r="A390" s="23" t="s">
        <v>344</v>
      </c>
      <c r="B390" s="19" t="s">
        <v>310</v>
      </c>
      <c r="C390" s="86">
        <v>26</v>
      </c>
      <c r="D390" s="19">
        <v>27</v>
      </c>
      <c r="E390" s="25">
        <v>1</v>
      </c>
      <c r="F390" s="20" t="s">
        <v>54</v>
      </c>
      <c r="H390" s="26" t="s">
        <v>128</v>
      </c>
      <c r="I390" s="20" t="s">
        <v>129</v>
      </c>
      <c r="J390" s="26">
        <v>43081</v>
      </c>
      <c r="L390" s="20" t="s">
        <v>130</v>
      </c>
      <c r="M390" s="20" t="s">
        <v>131</v>
      </c>
      <c r="O390" s="23" t="s">
        <v>132</v>
      </c>
      <c r="P390" s="23"/>
      <c r="Q390" s="23" t="s">
        <v>133</v>
      </c>
      <c r="R390" s="23" t="s">
        <v>344</v>
      </c>
      <c r="S390" s="19">
        <v>0.09</v>
      </c>
      <c r="V390" s="20">
        <v>283</v>
      </c>
      <c r="W390" s="20">
        <v>2969</v>
      </c>
      <c r="Y390" s="20">
        <v>5980</v>
      </c>
      <c r="AA390" s="20">
        <v>202</v>
      </c>
      <c r="AB390" s="20">
        <v>32</v>
      </c>
      <c r="AD390" s="20">
        <v>16925</v>
      </c>
      <c r="AE390" s="20">
        <v>28670</v>
      </c>
      <c r="AF390" s="20">
        <v>921</v>
      </c>
      <c r="AG390" s="20">
        <v>46</v>
      </c>
      <c r="AH390" s="20">
        <v>15</v>
      </c>
      <c r="AI390" s="20">
        <v>45</v>
      </c>
      <c r="AO390" s="29">
        <v>1</v>
      </c>
      <c r="AP390" s="14">
        <v>0.09</v>
      </c>
      <c r="AQ390" s="15">
        <v>32</v>
      </c>
      <c r="AR390" s="16">
        <v>0.59799999999999998</v>
      </c>
      <c r="AS390" s="16">
        <v>0.2969</v>
      </c>
      <c r="AT390" s="16">
        <v>2.8299999999999999E-2</v>
      </c>
      <c r="AU390" s="17">
        <v>1.3183918084520576</v>
      </c>
      <c r="AV390" s="16">
        <v>1.3999394941775294</v>
      </c>
      <c r="AW390" s="18">
        <v>47.966260192941519</v>
      </c>
      <c r="AX390" s="19">
        <v>1.5884919899999999</v>
      </c>
      <c r="BF390" s="19"/>
      <c r="BG390" s="14"/>
      <c r="BI390" s="55" t="s">
        <v>73</v>
      </c>
      <c r="BJ390" s="31" t="s">
        <v>62</v>
      </c>
    </row>
    <row r="391" spans="1:62" s="20" customFormat="1" ht="12" customHeight="1" x14ac:dyDescent="0.2">
      <c r="A391" s="23" t="s">
        <v>345</v>
      </c>
      <c r="B391" s="19" t="s">
        <v>310</v>
      </c>
      <c r="C391" s="86">
        <v>27</v>
      </c>
      <c r="D391" s="19">
        <v>27.7</v>
      </c>
      <c r="E391" s="25">
        <v>0.69999999999999929</v>
      </c>
      <c r="F391" s="20" t="s">
        <v>54</v>
      </c>
      <c r="H391" s="26" t="s">
        <v>128</v>
      </c>
      <c r="I391" s="20" t="s">
        <v>129</v>
      </c>
      <c r="J391" s="26">
        <v>43081</v>
      </c>
      <c r="L391" s="20" t="s">
        <v>130</v>
      </c>
      <c r="M391" s="20" t="s">
        <v>131</v>
      </c>
      <c r="O391" s="23" t="s">
        <v>132</v>
      </c>
      <c r="P391" s="23"/>
      <c r="Q391" s="23" t="s">
        <v>133</v>
      </c>
      <c r="R391" s="23" t="s">
        <v>345</v>
      </c>
      <c r="S391" s="19">
        <v>7.0000000000000007E-2</v>
      </c>
      <c r="V391" s="20">
        <v>225</v>
      </c>
      <c r="W391" s="20">
        <v>2601</v>
      </c>
      <c r="Y391" s="20">
        <v>8755</v>
      </c>
      <c r="AA391" s="20">
        <v>161</v>
      </c>
      <c r="AB391" s="20">
        <v>21</v>
      </c>
      <c r="AD391" s="20">
        <v>13650</v>
      </c>
      <c r="AE391" s="20">
        <v>20495</v>
      </c>
      <c r="AF391" s="20">
        <v>246</v>
      </c>
      <c r="AG391" s="20">
        <v>92</v>
      </c>
      <c r="AH391" s="20">
        <v>5</v>
      </c>
      <c r="AI391" s="20">
        <v>16</v>
      </c>
      <c r="AO391" s="29">
        <v>0.69999999999999929</v>
      </c>
      <c r="AP391" s="14">
        <v>7.0000000000000007E-2</v>
      </c>
      <c r="AQ391" s="15">
        <v>21</v>
      </c>
      <c r="AR391" s="16">
        <v>0.87549999999999994</v>
      </c>
      <c r="AS391" s="16">
        <v>0.2601</v>
      </c>
      <c r="AT391" s="16">
        <v>2.2499999999999999E-2</v>
      </c>
      <c r="AU391" s="17">
        <v>1.3711219913540611</v>
      </c>
      <c r="AV391" s="16">
        <v>1.4559312449654771</v>
      </c>
      <c r="AW391" s="18">
        <v>48.318440578578659</v>
      </c>
      <c r="AX391" s="19">
        <v>1.5829729299999999</v>
      </c>
      <c r="AZ391" s="33"/>
      <c r="BF391" s="19"/>
      <c r="BG391" s="14"/>
      <c r="BI391" s="55" t="s">
        <v>73</v>
      </c>
      <c r="BJ391" s="31" t="s">
        <v>62</v>
      </c>
    </row>
    <row r="392" spans="1:62" s="20" customFormat="1" ht="12" customHeight="1" x14ac:dyDescent="0.2">
      <c r="A392" s="23" t="s">
        <v>346</v>
      </c>
      <c r="B392" s="19" t="s">
        <v>310</v>
      </c>
      <c r="C392" s="86">
        <v>27.7</v>
      </c>
      <c r="D392" s="19">
        <v>28.85</v>
      </c>
      <c r="E392" s="25">
        <v>1.1500000000000021</v>
      </c>
      <c r="F392" s="20" t="s">
        <v>54</v>
      </c>
      <c r="H392" s="26" t="s">
        <v>128</v>
      </c>
      <c r="I392" s="20" t="s">
        <v>129</v>
      </c>
      <c r="J392" s="26">
        <v>43081</v>
      </c>
      <c r="L392" s="20" t="s">
        <v>130</v>
      </c>
      <c r="M392" s="20" t="s">
        <v>131</v>
      </c>
      <c r="O392" s="23" t="s">
        <v>132</v>
      </c>
      <c r="P392" s="23"/>
      <c r="Q392" s="23" t="s">
        <v>133</v>
      </c>
      <c r="R392" s="23" t="s">
        <v>346</v>
      </c>
      <c r="S392" s="19">
        <v>0.14000000000000001</v>
      </c>
      <c r="V392" s="20">
        <v>438</v>
      </c>
      <c r="W392" s="20">
        <v>4414</v>
      </c>
      <c r="Y392" s="20" t="s">
        <v>214</v>
      </c>
      <c r="Z392" s="20">
        <v>17140</v>
      </c>
      <c r="AA392" s="20">
        <v>1018</v>
      </c>
      <c r="AB392" s="20">
        <v>29</v>
      </c>
      <c r="AD392" s="20">
        <v>34290</v>
      </c>
      <c r="AE392" s="20">
        <v>37455</v>
      </c>
      <c r="AF392" s="20">
        <v>306</v>
      </c>
      <c r="AG392" s="20">
        <v>106</v>
      </c>
      <c r="AH392" s="20">
        <v>16</v>
      </c>
      <c r="AI392" s="20">
        <v>40</v>
      </c>
      <c r="AO392" s="29">
        <v>1.1500000000000021</v>
      </c>
      <c r="AP392" s="14">
        <v>0.14000000000000001</v>
      </c>
      <c r="AQ392" s="15">
        <v>29</v>
      </c>
      <c r="AR392" s="16">
        <v>1.714</v>
      </c>
      <c r="AS392" s="16">
        <v>0.44140000000000001</v>
      </c>
      <c r="AT392" s="16">
        <v>4.3799999999999999E-2</v>
      </c>
      <c r="AU392" s="17">
        <v>2.478977105534903</v>
      </c>
      <c r="AV392" s="16">
        <v>2.6323115275381412</v>
      </c>
      <c r="AW392" s="18">
        <v>86.578946018186613</v>
      </c>
      <c r="AX392" s="19">
        <v>2.8078745399999998</v>
      </c>
      <c r="AZ392" s="33"/>
      <c r="BF392" s="19"/>
      <c r="BG392" s="14"/>
      <c r="BI392" s="55" t="s">
        <v>73</v>
      </c>
      <c r="BJ392" s="31" t="s">
        <v>62</v>
      </c>
    </row>
    <row r="393" spans="1:62" s="20" customFormat="1" ht="12" customHeight="1" x14ac:dyDescent="0.2">
      <c r="A393" s="23" t="s">
        <v>347</v>
      </c>
      <c r="B393" s="19" t="s">
        <v>310</v>
      </c>
      <c r="C393" s="86">
        <v>28.85</v>
      </c>
      <c r="D393" s="19">
        <v>29.9</v>
      </c>
      <c r="E393" s="25">
        <v>1.0499999999999972</v>
      </c>
      <c r="F393" s="20" t="s">
        <v>54</v>
      </c>
      <c r="H393" s="26" t="s">
        <v>128</v>
      </c>
      <c r="I393" s="20" t="s">
        <v>129</v>
      </c>
      <c r="J393" s="26">
        <v>43081</v>
      </c>
      <c r="L393" s="20" t="s">
        <v>130</v>
      </c>
      <c r="M393" s="20" t="s">
        <v>131</v>
      </c>
      <c r="O393" s="23" t="s">
        <v>132</v>
      </c>
      <c r="P393" s="23"/>
      <c r="Q393" s="23" t="s">
        <v>133</v>
      </c>
      <c r="R393" s="23" t="s">
        <v>347</v>
      </c>
      <c r="S393" s="19">
        <v>0.19</v>
      </c>
      <c r="T393" s="20">
        <v>0.2</v>
      </c>
      <c r="V393" s="20">
        <v>403</v>
      </c>
      <c r="W393" s="20">
        <v>731</v>
      </c>
      <c r="Y393" s="20">
        <v>8100</v>
      </c>
      <c r="AA393" s="20">
        <v>1451</v>
      </c>
      <c r="AB393" s="20">
        <v>2</v>
      </c>
      <c r="AD393" s="20">
        <v>32245</v>
      </c>
      <c r="AE393" s="20">
        <v>39635</v>
      </c>
      <c r="AF393" s="20">
        <v>325</v>
      </c>
      <c r="AG393" s="20">
        <v>99</v>
      </c>
      <c r="AH393" s="20">
        <v>16</v>
      </c>
      <c r="AI393" s="20">
        <v>36</v>
      </c>
      <c r="AO393" s="29">
        <v>1.0499999999999972</v>
      </c>
      <c r="AP393" s="14">
        <v>0.19500000000000001</v>
      </c>
      <c r="AQ393" s="15">
        <v>2</v>
      </c>
      <c r="AR393" s="16">
        <v>0.81</v>
      </c>
      <c r="AS393" s="16">
        <v>7.3099999999999998E-2</v>
      </c>
      <c r="AT393" s="16">
        <v>4.0300000000000002E-2</v>
      </c>
      <c r="AU393" s="17">
        <v>1.1060647141720346</v>
      </c>
      <c r="AV393" s="16">
        <v>1.1744791393262961</v>
      </c>
      <c r="AW393" s="18">
        <v>37.953700980294272</v>
      </c>
      <c r="AX393" s="19">
        <v>1.1674704500000002</v>
      </c>
      <c r="BF393" s="19"/>
      <c r="BG393" s="14"/>
      <c r="BI393" s="55" t="s">
        <v>73</v>
      </c>
      <c r="BJ393" s="31" t="s">
        <v>62</v>
      </c>
    </row>
    <row r="394" spans="1:62" s="20" customFormat="1" ht="12" customHeight="1" x14ac:dyDescent="0.2">
      <c r="A394" s="23" t="s">
        <v>348</v>
      </c>
      <c r="B394" s="19" t="s">
        <v>310</v>
      </c>
      <c r="C394" s="86">
        <v>29.9</v>
      </c>
      <c r="D394" s="19">
        <v>31</v>
      </c>
      <c r="E394" s="25">
        <v>1.1000000000000014</v>
      </c>
      <c r="F394" s="20" t="s">
        <v>54</v>
      </c>
      <c r="H394" s="26" t="s">
        <v>128</v>
      </c>
      <c r="I394" s="20" t="s">
        <v>129</v>
      </c>
      <c r="J394" s="26">
        <v>43081</v>
      </c>
      <c r="L394" s="20" t="s">
        <v>130</v>
      </c>
      <c r="M394" s="20" t="s">
        <v>131</v>
      </c>
      <c r="O394" s="23" t="s">
        <v>132</v>
      </c>
      <c r="P394" s="23"/>
      <c r="Q394" s="23" t="s">
        <v>133</v>
      </c>
      <c r="R394" s="23" t="s">
        <v>348</v>
      </c>
      <c r="S394" s="19">
        <v>0.08</v>
      </c>
      <c r="V394" s="20">
        <v>320</v>
      </c>
      <c r="W394" s="20">
        <v>291</v>
      </c>
      <c r="Y394" s="20">
        <v>3184</v>
      </c>
      <c r="AA394" s="20">
        <v>240</v>
      </c>
      <c r="AB394" s="20">
        <v>0.5</v>
      </c>
      <c r="AD394" s="20">
        <v>23720</v>
      </c>
      <c r="AE394" s="20">
        <v>38865</v>
      </c>
      <c r="AF394" s="20">
        <v>802</v>
      </c>
      <c r="AG394" s="20">
        <v>32</v>
      </c>
      <c r="AH394" s="20">
        <v>18</v>
      </c>
      <c r="AI394" s="20">
        <v>13</v>
      </c>
      <c r="AO394" s="29">
        <v>1.1000000000000014</v>
      </c>
      <c r="AP394" s="14">
        <v>0.08</v>
      </c>
      <c r="AQ394" s="15">
        <v>0.5</v>
      </c>
      <c r="AR394" s="16">
        <v>0.31840000000000002</v>
      </c>
      <c r="AS394" s="16">
        <v>2.9100000000000001E-2</v>
      </c>
      <c r="AT394" s="16">
        <v>3.2000000000000001E-2</v>
      </c>
      <c r="AU394" s="17">
        <v>0.46772992862505758</v>
      </c>
      <c r="AV394" s="16">
        <v>0.49666085263367754</v>
      </c>
      <c r="AW394" s="18">
        <v>16.012980107818684</v>
      </c>
      <c r="AX394" s="19">
        <v>0.48802968000000002</v>
      </c>
      <c r="BF394" s="19"/>
      <c r="BG394" s="14"/>
      <c r="BI394" s="55" t="s">
        <v>73</v>
      </c>
      <c r="BJ394" s="31" t="s">
        <v>62</v>
      </c>
    </row>
    <row r="395" spans="1:62" s="20" customFormat="1" ht="12" customHeight="1" x14ac:dyDescent="0.2">
      <c r="A395" s="23" t="s">
        <v>349</v>
      </c>
      <c r="B395" s="19" t="s">
        <v>310</v>
      </c>
      <c r="C395" s="86">
        <v>31</v>
      </c>
      <c r="D395" s="19">
        <v>32</v>
      </c>
      <c r="E395" s="25">
        <v>1</v>
      </c>
      <c r="F395" s="20" t="s">
        <v>54</v>
      </c>
      <c r="H395" s="26" t="s">
        <v>128</v>
      </c>
      <c r="I395" s="20" t="s">
        <v>129</v>
      </c>
      <c r="J395" s="26">
        <v>43081</v>
      </c>
      <c r="L395" s="20" t="s">
        <v>130</v>
      </c>
      <c r="M395" s="20" t="s">
        <v>131</v>
      </c>
      <c r="O395" s="23" t="s">
        <v>132</v>
      </c>
      <c r="P395" s="23"/>
      <c r="Q395" s="23" t="s">
        <v>133</v>
      </c>
      <c r="R395" s="23" t="s">
        <v>349</v>
      </c>
      <c r="S395" s="19">
        <v>7.0000000000000007E-2</v>
      </c>
      <c r="V395" s="20">
        <v>305</v>
      </c>
      <c r="W395" s="20">
        <v>184</v>
      </c>
      <c r="Y395" s="20">
        <v>2853</v>
      </c>
      <c r="AA395" s="20">
        <v>147</v>
      </c>
      <c r="AB395" s="20">
        <v>0.5</v>
      </c>
      <c r="AD395" s="20">
        <v>24215</v>
      </c>
      <c r="AE395" s="20">
        <v>40770</v>
      </c>
      <c r="AF395" s="20">
        <v>1051</v>
      </c>
      <c r="AG395" s="20">
        <v>27</v>
      </c>
      <c r="AH395" s="20">
        <v>21</v>
      </c>
      <c r="AI395" s="20">
        <v>14</v>
      </c>
      <c r="AO395" s="29">
        <v>1</v>
      </c>
      <c r="AP395" s="14">
        <v>7.0000000000000007E-2</v>
      </c>
      <c r="AQ395" s="15">
        <v>0.5</v>
      </c>
      <c r="AR395" s="16">
        <v>0.2853</v>
      </c>
      <c r="AS395" s="16">
        <v>1.84E-2</v>
      </c>
      <c r="AT395" s="16">
        <v>3.0499999999999999E-2</v>
      </c>
      <c r="AU395" s="17">
        <v>0.41821158922627305</v>
      </c>
      <c r="AV395" s="16">
        <v>0.44407961042174482</v>
      </c>
      <c r="AW395" s="18">
        <v>14.238950551740247</v>
      </c>
      <c r="AX395" s="19">
        <v>0.43569957000000004</v>
      </c>
      <c r="BF395" s="19"/>
      <c r="BG395" s="14"/>
      <c r="BI395" s="55" t="s">
        <v>73</v>
      </c>
      <c r="BJ395" s="31" t="s">
        <v>62</v>
      </c>
    </row>
    <row r="396" spans="1:62" s="20" customFormat="1" ht="12" customHeight="1" x14ac:dyDescent="0.2">
      <c r="A396" s="23" t="s">
        <v>350</v>
      </c>
      <c r="B396" s="19" t="s">
        <v>310</v>
      </c>
      <c r="C396" s="86">
        <v>32</v>
      </c>
      <c r="D396" s="19">
        <v>33</v>
      </c>
      <c r="E396" s="25">
        <v>1</v>
      </c>
      <c r="F396" s="20" t="s">
        <v>54</v>
      </c>
      <c r="H396" s="26" t="s">
        <v>128</v>
      </c>
      <c r="I396" s="20" t="s">
        <v>129</v>
      </c>
      <c r="J396" s="26">
        <v>43081</v>
      </c>
      <c r="L396" s="20" t="s">
        <v>130</v>
      </c>
      <c r="M396" s="20" t="s">
        <v>131</v>
      </c>
      <c r="O396" s="23" t="s">
        <v>132</v>
      </c>
      <c r="P396" s="23"/>
      <c r="Q396" s="23" t="s">
        <v>133</v>
      </c>
      <c r="R396" s="23" t="s">
        <v>350</v>
      </c>
      <c r="S396" s="19">
        <v>7.0000000000000007E-2</v>
      </c>
      <c r="V396" s="20">
        <v>272</v>
      </c>
      <c r="W396" s="20">
        <v>169</v>
      </c>
      <c r="Y396" s="20">
        <v>2733</v>
      </c>
      <c r="AA396" s="20">
        <v>128</v>
      </c>
      <c r="AB396" s="20">
        <v>0.5</v>
      </c>
      <c r="AD396" s="20">
        <v>23175</v>
      </c>
      <c r="AE396" s="20">
        <v>41535</v>
      </c>
      <c r="AF396" s="20">
        <v>1048</v>
      </c>
      <c r="AG396" s="20">
        <v>25</v>
      </c>
      <c r="AH396" s="20">
        <v>21</v>
      </c>
      <c r="AI396" s="20">
        <v>13</v>
      </c>
      <c r="AO396" s="29">
        <v>1</v>
      </c>
      <c r="AP396" s="14">
        <v>7.0000000000000007E-2</v>
      </c>
      <c r="AQ396" s="15">
        <v>0.5</v>
      </c>
      <c r="AR396" s="16">
        <v>0.27329999999999999</v>
      </c>
      <c r="AS396" s="16">
        <v>1.6899999999999998E-2</v>
      </c>
      <c r="AT396" s="16">
        <v>2.7199999999999998E-2</v>
      </c>
      <c r="AU396" s="17">
        <v>0.39932549898804037</v>
      </c>
      <c r="AV396" s="16">
        <v>0.42402534169403971</v>
      </c>
      <c r="AW396" s="18">
        <v>13.617050551740245</v>
      </c>
      <c r="AX396" s="19">
        <v>0.41635979999999995</v>
      </c>
      <c r="BF396" s="19"/>
      <c r="BG396" s="14"/>
      <c r="BI396" s="55" t="s">
        <v>73</v>
      </c>
      <c r="BJ396" s="31" t="s">
        <v>62</v>
      </c>
    </row>
    <row r="397" spans="1:62" s="20" customFormat="1" ht="12" customHeight="1" x14ac:dyDescent="0.2">
      <c r="A397" s="23" t="s">
        <v>351</v>
      </c>
      <c r="B397" s="19" t="s">
        <v>310</v>
      </c>
      <c r="C397" s="86">
        <v>33</v>
      </c>
      <c r="D397" s="19">
        <v>34</v>
      </c>
      <c r="E397" s="25">
        <v>1</v>
      </c>
      <c r="F397" s="20" t="s">
        <v>54</v>
      </c>
      <c r="H397" s="26" t="s">
        <v>128</v>
      </c>
      <c r="I397" s="20" t="s">
        <v>129</v>
      </c>
      <c r="J397" s="26">
        <v>43081</v>
      </c>
      <c r="L397" s="20" t="s">
        <v>130</v>
      </c>
      <c r="M397" s="20" t="s">
        <v>131</v>
      </c>
      <c r="O397" s="23" t="s">
        <v>132</v>
      </c>
      <c r="P397" s="23"/>
      <c r="Q397" s="23" t="s">
        <v>133</v>
      </c>
      <c r="R397" s="23" t="s">
        <v>351</v>
      </c>
      <c r="S397" s="19">
        <v>0.08</v>
      </c>
      <c r="V397" s="20">
        <v>242</v>
      </c>
      <c r="W397" s="20">
        <v>113</v>
      </c>
      <c r="Y397" s="20">
        <v>2771</v>
      </c>
      <c r="AA397" s="20">
        <v>175</v>
      </c>
      <c r="AB397" s="20">
        <v>0.5</v>
      </c>
      <c r="AD397" s="20">
        <v>20530</v>
      </c>
      <c r="AE397" s="20">
        <v>36595</v>
      </c>
      <c r="AF397" s="20">
        <v>1238</v>
      </c>
      <c r="AG397" s="20">
        <v>22</v>
      </c>
      <c r="AH397" s="20">
        <v>19</v>
      </c>
      <c r="AI397" s="20">
        <v>13</v>
      </c>
      <c r="AO397" s="29">
        <v>1</v>
      </c>
      <c r="AP397" s="14">
        <v>0.08</v>
      </c>
      <c r="AQ397" s="15">
        <v>0.5</v>
      </c>
      <c r="AR397" s="16">
        <v>0.27710000000000001</v>
      </c>
      <c r="AS397" s="16">
        <v>1.1299999999999999E-2</v>
      </c>
      <c r="AT397" s="16">
        <v>2.4199999999999999E-2</v>
      </c>
      <c r="AU397" s="17">
        <v>0.40393711128655418</v>
      </c>
      <c r="AV397" s="16">
        <v>0.42892220023573868</v>
      </c>
      <c r="AW397" s="18">
        <v>13.798580107818687</v>
      </c>
      <c r="AX397" s="19">
        <v>0.42087402000000002</v>
      </c>
      <c r="BF397" s="19"/>
      <c r="BG397" s="14"/>
      <c r="BI397" s="55" t="s">
        <v>73</v>
      </c>
      <c r="BJ397" s="31" t="s">
        <v>62</v>
      </c>
    </row>
    <row r="398" spans="1:62" s="33" customFormat="1" ht="12" customHeight="1" x14ac:dyDescent="0.2">
      <c r="A398" s="32" t="s">
        <v>352</v>
      </c>
      <c r="B398" s="37" t="s">
        <v>310</v>
      </c>
      <c r="C398" s="88">
        <v>34</v>
      </c>
      <c r="D398" s="37">
        <v>34.200000000000003</v>
      </c>
      <c r="E398" s="35">
        <v>0.20000000000000284</v>
      </c>
      <c r="F398" s="33" t="s">
        <v>64</v>
      </c>
      <c r="H398" s="36"/>
      <c r="J398" s="36"/>
      <c r="O398" s="32" t="s">
        <v>312</v>
      </c>
      <c r="P398" s="32"/>
      <c r="Q398" s="32"/>
      <c r="R398" s="32"/>
      <c r="S398" s="37"/>
      <c r="AO398" s="29">
        <v>0.20000000000000284</v>
      </c>
      <c r="AP398" s="14">
        <v>0</v>
      </c>
      <c r="AQ398" s="15" t="s">
        <v>65</v>
      </c>
      <c r="AR398" s="16" t="s">
        <v>65</v>
      </c>
      <c r="AS398" s="16" t="s">
        <v>65</v>
      </c>
      <c r="AT398" s="16" t="s">
        <v>65</v>
      </c>
      <c r="AU398" s="17">
        <v>0</v>
      </c>
      <c r="AV398" s="16">
        <v>0</v>
      </c>
      <c r="AW398" s="18">
        <v>0</v>
      </c>
      <c r="AX398" s="19" t="s">
        <v>65</v>
      </c>
      <c r="BF398" s="37"/>
      <c r="BG398" s="39"/>
      <c r="BI398" s="20"/>
      <c r="BJ398" s="20"/>
    </row>
    <row r="399" spans="1:62" s="20" customFormat="1" ht="12" customHeight="1" x14ac:dyDescent="0.2">
      <c r="A399" s="23" t="s">
        <v>353</v>
      </c>
      <c r="B399" s="19" t="s">
        <v>310</v>
      </c>
      <c r="C399" s="86">
        <v>34.200000000000003</v>
      </c>
      <c r="D399" s="19">
        <v>35</v>
      </c>
      <c r="E399" s="25">
        <v>0.79999999999999716</v>
      </c>
      <c r="F399" s="20" t="s">
        <v>54</v>
      </c>
      <c r="H399" s="26" t="s">
        <v>128</v>
      </c>
      <c r="I399" s="20" t="s">
        <v>129</v>
      </c>
      <c r="J399" s="26">
        <v>43081</v>
      </c>
      <c r="L399" s="20" t="s">
        <v>130</v>
      </c>
      <c r="M399" s="20" t="s">
        <v>131</v>
      </c>
      <c r="O399" s="23" t="s">
        <v>132</v>
      </c>
      <c r="P399" s="23"/>
      <c r="Q399" s="23" t="s">
        <v>133</v>
      </c>
      <c r="R399" s="23" t="s">
        <v>353</v>
      </c>
      <c r="S399" s="19">
        <v>0.11</v>
      </c>
      <c r="V399" s="20">
        <v>189</v>
      </c>
      <c r="W399" s="20">
        <v>170</v>
      </c>
      <c r="Y399" s="20">
        <v>2571</v>
      </c>
      <c r="AA399" s="20">
        <v>91</v>
      </c>
      <c r="AB399" s="20">
        <v>0.5</v>
      </c>
      <c r="AD399" s="20">
        <v>17450</v>
      </c>
      <c r="AE399" s="20">
        <v>36580</v>
      </c>
      <c r="AF399" s="20">
        <v>1488</v>
      </c>
      <c r="AG399" s="20">
        <v>13</v>
      </c>
      <c r="AH399" s="20">
        <v>22</v>
      </c>
      <c r="AI399" s="20">
        <v>24</v>
      </c>
      <c r="AO399" s="29">
        <v>0.79999999999999716</v>
      </c>
      <c r="AP399" s="14">
        <v>0.11</v>
      </c>
      <c r="AQ399" s="15">
        <v>0.5</v>
      </c>
      <c r="AR399" s="16">
        <v>0.2571</v>
      </c>
      <c r="AS399" s="16">
        <v>1.7000000000000001E-2</v>
      </c>
      <c r="AT399" s="16">
        <v>1.89E-2</v>
      </c>
      <c r="AU399" s="17">
        <v>0.40688516393836749</v>
      </c>
      <c r="AV399" s="16">
        <v>0.43205260146527447</v>
      </c>
      <c r="AW399" s="18">
        <v>14.215268776054</v>
      </c>
      <c r="AX399" s="19">
        <v>0.42367041</v>
      </c>
      <c r="BF399" s="19"/>
      <c r="BG399" s="14"/>
      <c r="BI399" s="55" t="s">
        <v>73</v>
      </c>
      <c r="BJ399" s="31" t="s">
        <v>62</v>
      </c>
    </row>
    <row r="400" spans="1:62" s="20" customFormat="1" ht="12" customHeight="1" x14ac:dyDescent="0.2">
      <c r="A400" s="23" t="s">
        <v>354</v>
      </c>
      <c r="B400" s="19" t="s">
        <v>310</v>
      </c>
      <c r="C400" s="86">
        <v>35</v>
      </c>
      <c r="D400" s="19">
        <v>36</v>
      </c>
      <c r="E400" s="25">
        <v>1</v>
      </c>
      <c r="F400" s="20" t="s">
        <v>54</v>
      </c>
      <c r="H400" s="26" t="s">
        <v>128</v>
      </c>
      <c r="I400" s="20" t="s">
        <v>129</v>
      </c>
      <c r="J400" s="26">
        <v>43081</v>
      </c>
      <c r="L400" s="20" t="s">
        <v>130</v>
      </c>
      <c r="M400" s="20" t="s">
        <v>131</v>
      </c>
      <c r="O400" s="23" t="s">
        <v>132</v>
      </c>
      <c r="P400" s="23"/>
      <c r="Q400" s="23" t="s">
        <v>133</v>
      </c>
      <c r="R400" s="23" t="s">
        <v>354</v>
      </c>
      <c r="S400" s="19">
        <v>0.06</v>
      </c>
      <c r="V400" s="20">
        <v>157</v>
      </c>
      <c r="W400" s="20">
        <v>200</v>
      </c>
      <c r="Y400" s="20">
        <v>908</v>
      </c>
      <c r="AA400" s="20">
        <v>19</v>
      </c>
      <c r="AB400" s="20">
        <v>0.5</v>
      </c>
      <c r="AD400" s="20">
        <v>14175</v>
      </c>
      <c r="AE400" s="20">
        <v>34015</v>
      </c>
      <c r="AF400" s="20">
        <v>1654</v>
      </c>
      <c r="AG400" s="20">
        <v>7</v>
      </c>
      <c r="AH400" s="20">
        <v>22</v>
      </c>
      <c r="AI400" s="20">
        <v>12</v>
      </c>
      <c r="AO400" s="29">
        <v>1</v>
      </c>
      <c r="AP400" s="14">
        <v>0.06</v>
      </c>
      <c r="AQ400" s="15">
        <v>0.5</v>
      </c>
      <c r="AR400" s="16">
        <v>9.0800000000000006E-2</v>
      </c>
      <c r="AS400" s="16">
        <v>0.02</v>
      </c>
      <c r="AT400" s="16">
        <v>1.5699999999999999E-2</v>
      </c>
      <c r="AU400" s="17">
        <v>0.19509520812380651</v>
      </c>
      <c r="AV400" s="16">
        <v>0.20716260919276894</v>
      </c>
      <c r="AW400" s="18">
        <v>7.0260209956618098</v>
      </c>
      <c r="AX400" s="19">
        <v>0.20333652999999999</v>
      </c>
      <c r="BF400" s="19"/>
      <c r="BG400" s="14"/>
      <c r="BI400" s="55" t="s">
        <v>73</v>
      </c>
      <c r="BJ400" s="31" t="s">
        <v>62</v>
      </c>
    </row>
    <row r="401" spans="1:65" s="20" customFormat="1" ht="12" customHeight="1" x14ac:dyDescent="0.2">
      <c r="A401" s="44" t="s">
        <v>355</v>
      </c>
      <c r="B401" s="51" t="s">
        <v>310</v>
      </c>
      <c r="C401" s="96">
        <v>35</v>
      </c>
      <c r="D401" s="51">
        <v>36</v>
      </c>
      <c r="E401" s="47">
        <v>1</v>
      </c>
      <c r="F401" s="45" t="s">
        <v>66</v>
      </c>
      <c r="G401" s="45" t="s">
        <v>67</v>
      </c>
      <c r="H401" s="48" t="s">
        <v>68</v>
      </c>
      <c r="I401" s="45" t="s">
        <v>69</v>
      </c>
      <c r="J401" s="48">
        <v>43081</v>
      </c>
      <c r="K401" s="45"/>
      <c r="L401" s="45" t="s">
        <v>130</v>
      </c>
      <c r="M401" s="45" t="s">
        <v>131</v>
      </c>
      <c r="N401" s="45"/>
      <c r="O401" s="44" t="s">
        <v>132</v>
      </c>
      <c r="P401" s="44"/>
      <c r="Q401" s="44" t="s">
        <v>133</v>
      </c>
      <c r="R401" s="44" t="s">
        <v>355</v>
      </c>
      <c r="S401" s="51">
        <v>5.0000000000000001E-3</v>
      </c>
      <c r="T401" s="45"/>
      <c r="U401" s="45"/>
      <c r="V401" s="45">
        <v>33</v>
      </c>
      <c r="W401" s="45">
        <v>9</v>
      </c>
      <c r="X401" s="45"/>
      <c r="Y401" s="45">
        <v>33</v>
      </c>
      <c r="Z401" s="45"/>
      <c r="AA401" s="45">
        <v>5</v>
      </c>
      <c r="AB401" s="45">
        <v>0.5</v>
      </c>
      <c r="AC401" s="45"/>
      <c r="AD401" s="45">
        <v>269</v>
      </c>
      <c r="AE401" s="45">
        <v>18250</v>
      </c>
      <c r="AF401" s="45">
        <v>161</v>
      </c>
      <c r="AG401" s="45">
        <v>0.5</v>
      </c>
      <c r="AH401" s="45">
        <v>5</v>
      </c>
      <c r="AI401" s="45">
        <v>2.5</v>
      </c>
      <c r="AJ401" s="45"/>
      <c r="AK401" s="45"/>
      <c r="AL401" s="45"/>
      <c r="AM401" s="45"/>
      <c r="AN401" s="45"/>
      <c r="AO401" s="29">
        <v>1</v>
      </c>
      <c r="AP401" s="14">
        <v>5.0000000000000001E-3</v>
      </c>
      <c r="AQ401" s="15">
        <v>0.5</v>
      </c>
      <c r="AR401" s="16">
        <v>3.3E-3</v>
      </c>
      <c r="AS401" s="16">
        <v>8.9999999999999998E-4</v>
      </c>
      <c r="AT401" s="16">
        <v>3.3E-3</v>
      </c>
      <c r="AU401" s="17">
        <v>2.2607147279413597E-2</v>
      </c>
      <c r="AV401" s="16">
        <v>2.4005487689049199E-2</v>
      </c>
      <c r="AW401" s="18">
        <v>0.81690843723039996</v>
      </c>
      <c r="AX401" s="19">
        <v>2.5689190000000001E-2</v>
      </c>
      <c r="BF401" s="19"/>
      <c r="BG401" s="14"/>
      <c r="BI401" s="55" t="s">
        <v>73</v>
      </c>
      <c r="BJ401" s="31" t="s">
        <v>62</v>
      </c>
    </row>
    <row r="402" spans="1:65" s="20" customFormat="1" ht="12" customHeight="1" x14ac:dyDescent="0.2">
      <c r="A402" s="23" t="s">
        <v>356</v>
      </c>
      <c r="B402" s="19" t="s">
        <v>310</v>
      </c>
      <c r="C402" s="86">
        <v>36</v>
      </c>
      <c r="D402" s="19">
        <v>37</v>
      </c>
      <c r="E402" s="25">
        <v>1</v>
      </c>
      <c r="F402" s="20" t="s">
        <v>54</v>
      </c>
      <c r="H402" s="26" t="s">
        <v>128</v>
      </c>
      <c r="I402" s="20" t="s">
        <v>129</v>
      </c>
      <c r="J402" s="26">
        <v>43081</v>
      </c>
      <c r="L402" s="20" t="s">
        <v>130</v>
      </c>
      <c r="M402" s="20" t="s">
        <v>131</v>
      </c>
      <c r="O402" s="23" t="s">
        <v>132</v>
      </c>
      <c r="P402" s="23"/>
      <c r="Q402" s="23" t="s">
        <v>133</v>
      </c>
      <c r="R402" s="23" t="s">
        <v>356</v>
      </c>
      <c r="S402" s="19">
        <v>0.05</v>
      </c>
      <c r="V402" s="20">
        <v>152</v>
      </c>
      <c r="W402" s="20">
        <v>168</v>
      </c>
      <c r="Y402" s="20">
        <v>1155</v>
      </c>
      <c r="AA402" s="20">
        <v>47</v>
      </c>
      <c r="AB402" s="20">
        <v>0.5</v>
      </c>
      <c r="AD402" s="20">
        <v>15430</v>
      </c>
      <c r="AE402" s="20">
        <v>38240</v>
      </c>
      <c r="AF402" s="20">
        <v>2230</v>
      </c>
      <c r="AG402" s="20">
        <v>10</v>
      </c>
      <c r="AH402" s="20">
        <v>23</v>
      </c>
      <c r="AI402" s="20">
        <v>17</v>
      </c>
      <c r="AO402" s="29">
        <v>1</v>
      </c>
      <c r="AP402" s="14">
        <v>0.05</v>
      </c>
      <c r="AQ402" s="15">
        <v>0.5</v>
      </c>
      <c r="AR402" s="16">
        <v>0.11550000000000001</v>
      </c>
      <c r="AS402" s="16">
        <v>1.6799999999999999E-2</v>
      </c>
      <c r="AT402" s="16">
        <v>1.52E-2</v>
      </c>
      <c r="AU402" s="17">
        <v>0.20575355601585141</v>
      </c>
      <c r="AV402" s="16">
        <v>0.21848021755554881</v>
      </c>
      <c r="AW402" s="18">
        <v>7.2414914395833714</v>
      </c>
      <c r="AX402" s="19">
        <v>0.21523532000000001</v>
      </c>
      <c r="BF402" s="19"/>
      <c r="BG402" s="14"/>
      <c r="BI402" s="55" t="s">
        <v>73</v>
      </c>
      <c r="BJ402" s="31" t="s">
        <v>62</v>
      </c>
    </row>
    <row r="403" spans="1:65" s="20" customFormat="1" ht="12" customHeight="1" x14ac:dyDescent="0.2">
      <c r="A403" s="23" t="s">
        <v>357</v>
      </c>
      <c r="B403" s="19" t="s">
        <v>310</v>
      </c>
      <c r="C403" s="86">
        <v>37</v>
      </c>
      <c r="D403" s="19">
        <v>38</v>
      </c>
      <c r="E403" s="25">
        <v>1</v>
      </c>
      <c r="F403" s="20" t="s">
        <v>54</v>
      </c>
      <c r="H403" s="26" t="s">
        <v>128</v>
      </c>
      <c r="I403" s="20" t="s">
        <v>129</v>
      </c>
      <c r="J403" s="26">
        <v>43081</v>
      </c>
      <c r="L403" s="20" t="s">
        <v>130</v>
      </c>
      <c r="M403" s="20" t="s">
        <v>131</v>
      </c>
      <c r="O403" s="23" t="s">
        <v>132</v>
      </c>
      <c r="P403" s="23"/>
      <c r="Q403" s="23" t="s">
        <v>133</v>
      </c>
      <c r="R403" s="23" t="s">
        <v>357</v>
      </c>
      <c r="S403" s="19">
        <v>0.09</v>
      </c>
      <c r="V403" s="20">
        <v>179</v>
      </c>
      <c r="W403" s="20">
        <v>211</v>
      </c>
      <c r="Y403" s="20">
        <v>1027</v>
      </c>
      <c r="AA403" s="20">
        <v>5</v>
      </c>
      <c r="AB403" s="20">
        <v>0.5</v>
      </c>
      <c r="AD403" s="20">
        <v>16210</v>
      </c>
      <c r="AE403" s="20">
        <v>37590</v>
      </c>
      <c r="AF403" s="20">
        <v>2332</v>
      </c>
      <c r="AG403" s="20">
        <v>8</v>
      </c>
      <c r="AH403" s="20">
        <v>21</v>
      </c>
      <c r="AI403" s="20">
        <v>10</v>
      </c>
      <c r="AO403" s="29">
        <v>1</v>
      </c>
      <c r="AP403" s="14">
        <v>0.09</v>
      </c>
      <c r="AQ403" s="15">
        <v>0.5</v>
      </c>
      <c r="AR403" s="16">
        <v>0.1027</v>
      </c>
      <c r="AS403" s="16">
        <v>2.1100000000000001E-2</v>
      </c>
      <c r="AT403" s="16">
        <v>1.7899999999999999E-2</v>
      </c>
      <c r="AU403" s="17">
        <v>0.24140765437289519</v>
      </c>
      <c r="AV403" s="16">
        <v>0.25633966123482954</v>
      </c>
      <c r="AW403" s="18">
        <v>8.7947096638971232</v>
      </c>
      <c r="AX403" s="19">
        <v>0.24993438999999998</v>
      </c>
      <c r="BF403" s="19"/>
      <c r="BG403" s="14"/>
      <c r="BI403" s="55" t="s">
        <v>73</v>
      </c>
      <c r="BJ403" s="31" t="s">
        <v>62</v>
      </c>
    </row>
    <row r="404" spans="1:65" s="20" customFormat="1" ht="12" customHeight="1" x14ac:dyDescent="0.2">
      <c r="A404" s="23" t="s">
        <v>358</v>
      </c>
      <c r="B404" s="19" t="s">
        <v>310</v>
      </c>
      <c r="C404" s="86">
        <v>38</v>
      </c>
      <c r="D404" s="19">
        <v>38.5</v>
      </c>
      <c r="E404" s="25">
        <v>0.5</v>
      </c>
      <c r="F404" s="20" t="s">
        <v>54</v>
      </c>
      <c r="H404" s="26" t="s">
        <v>128</v>
      </c>
      <c r="I404" s="20" t="s">
        <v>129</v>
      </c>
      <c r="J404" s="26">
        <v>43081</v>
      </c>
      <c r="L404" s="20" t="s">
        <v>130</v>
      </c>
      <c r="M404" s="20" t="s">
        <v>131</v>
      </c>
      <c r="O404" s="23" t="s">
        <v>132</v>
      </c>
      <c r="P404" s="23"/>
      <c r="Q404" s="23" t="s">
        <v>133</v>
      </c>
      <c r="R404" s="23" t="s">
        <v>358</v>
      </c>
      <c r="S404" s="19">
        <v>7.0000000000000007E-2</v>
      </c>
      <c r="V404" s="20">
        <v>271</v>
      </c>
      <c r="W404" s="20">
        <v>521</v>
      </c>
      <c r="Y404" s="20">
        <v>1915</v>
      </c>
      <c r="AA404" s="20">
        <v>111</v>
      </c>
      <c r="AB404" s="20">
        <v>0.5</v>
      </c>
      <c r="AD404" s="20">
        <v>18545</v>
      </c>
      <c r="AE404" s="20">
        <v>42985</v>
      </c>
      <c r="AF404" s="20">
        <v>4575</v>
      </c>
      <c r="AG404" s="20">
        <v>14</v>
      </c>
      <c r="AH404" s="20">
        <v>33</v>
      </c>
      <c r="AI404" s="20">
        <v>29</v>
      </c>
      <c r="AO404" s="29">
        <v>0.5</v>
      </c>
      <c r="AP404" s="14">
        <v>7.0000000000000007E-2</v>
      </c>
      <c r="AQ404" s="15">
        <v>0.5</v>
      </c>
      <c r="AR404" s="16">
        <v>0.1915</v>
      </c>
      <c r="AS404" s="16">
        <v>5.21E-2</v>
      </c>
      <c r="AT404" s="16">
        <v>2.7099999999999999E-2</v>
      </c>
      <c r="AU404" s="17">
        <v>0.33929481827345276</v>
      </c>
      <c r="AV404" s="16">
        <v>0.36028152877291408</v>
      </c>
      <c r="AW404" s="18">
        <v>12.036250551740249</v>
      </c>
      <c r="AX404" s="19">
        <v>0.35537187000000003</v>
      </c>
      <c r="BF404" s="19"/>
      <c r="BG404" s="14"/>
      <c r="BI404" s="55" t="s">
        <v>73</v>
      </c>
      <c r="BJ404" s="31" t="s">
        <v>62</v>
      </c>
    </row>
    <row r="405" spans="1:65" s="20" customFormat="1" ht="12" customHeight="1" x14ac:dyDescent="0.2">
      <c r="A405" s="23" t="s">
        <v>359</v>
      </c>
      <c r="B405" s="19" t="s">
        <v>310</v>
      </c>
      <c r="C405" s="86">
        <v>38.5</v>
      </c>
      <c r="D405" s="19">
        <v>39.200000000000003</v>
      </c>
      <c r="E405" s="25">
        <v>0.70000000000000284</v>
      </c>
      <c r="F405" s="20" t="s">
        <v>54</v>
      </c>
      <c r="H405" s="26" t="s">
        <v>128</v>
      </c>
      <c r="I405" s="20" t="s">
        <v>129</v>
      </c>
      <c r="J405" s="26">
        <v>43081</v>
      </c>
      <c r="L405" s="20" t="s">
        <v>130</v>
      </c>
      <c r="M405" s="20" t="s">
        <v>131</v>
      </c>
      <c r="N405" s="20" t="s">
        <v>75</v>
      </c>
      <c r="O405" s="23" t="s">
        <v>132</v>
      </c>
      <c r="P405" s="23"/>
      <c r="Q405" s="23" t="s">
        <v>133</v>
      </c>
      <c r="R405" s="23" t="s">
        <v>359</v>
      </c>
      <c r="S405" s="19">
        <v>0.47</v>
      </c>
      <c r="T405" s="20">
        <v>0.41</v>
      </c>
      <c r="V405" s="20">
        <v>1788</v>
      </c>
      <c r="W405" s="20">
        <v>7891</v>
      </c>
      <c r="Y405" s="20" t="s">
        <v>214</v>
      </c>
      <c r="Z405" s="20">
        <v>85008</v>
      </c>
      <c r="AA405" s="20">
        <v>10855</v>
      </c>
      <c r="AB405" s="20">
        <v>49</v>
      </c>
      <c r="AD405" s="20">
        <v>113250</v>
      </c>
      <c r="AE405" s="20">
        <v>132050</v>
      </c>
      <c r="AF405" s="20">
        <v>18155</v>
      </c>
      <c r="AG405" s="20">
        <v>823</v>
      </c>
      <c r="AH405" s="20">
        <v>125</v>
      </c>
      <c r="AI405" s="20">
        <v>160</v>
      </c>
      <c r="AO405" s="29">
        <v>0.70000000000000284</v>
      </c>
      <c r="AP405" s="14">
        <v>0.43999999999999995</v>
      </c>
      <c r="AQ405" s="15">
        <v>49</v>
      </c>
      <c r="AR405" s="16">
        <v>8.5007999999999999</v>
      </c>
      <c r="AS405" s="16">
        <v>0.78910000000000002</v>
      </c>
      <c r="AT405" s="16">
        <v>0.17879999999999999</v>
      </c>
      <c r="AU405" s="17">
        <v>9.909058328789131</v>
      </c>
      <c r="AV405" s="16">
        <v>10.521972311757683</v>
      </c>
      <c r="AW405" s="18">
        <v>331.01107906818697</v>
      </c>
      <c r="AX405" s="19">
        <v>10.781273400000002</v>
      </c>
      <c r="AZ405" s="33"/>
      <c r="BB405" s="29">
        <v>0.70000000000000284</v>
      </c>
      <c r="BC405" s="14">
        <v>0.43999999999999995</v>
      </c>
      <c r="BD405" s="15">
        <v>49</v>
      </c>
      <c r="BE405" s="16">
        <v>8.5007999999999999</v>
      </c>
      <c r="BF405" s="16">
        <v>0.78910000000000002</v>
      </c>
      <c r="BG405" s="16">
        <v>0.17879999999999999</v>
      </c>
      <c r="BH405" s="17">
        <v>9.909058328789131</v>
      </c>
      <c r="BI405" s="55" t="s">
        <v>73</v>
      </c>
      <c r="BJ405" s="31" t="s">
        <v>62</v>
      </c>
      <c r="BK405" s="16">
        <v>10.521972311757683</v>
      </c>
      <c r="BL405" s="18">
        <v>331.01107906818697</v>
      </c>
      <c r="BM405" s="19">
        <v>10.781273400000002</v>
      </c>
    </row>
    <row r="406" spans="1:65" s="20" customFormat="1" ht="12" customHeight="1" x14ac:dyDescent="0.2">
      <c r="A406" s="56" t="s">
        <v>360</v>
      </c>
      <c r="B406" s="61" t="s">
        <v>310</v>
      </c>
      <c r="C406" s="91">
        <v>38.5</v>
      </c>
      <c r="D406" s="61">
        <v>39.200000000000003</v>
      </c>
      <c r="E406" s="92">
        <v>0.70000000000000284</v>
      </c>
      <c r="F406" s="57" t="s">
        <v>76</v>
      </c>
      <c r="G406" s="57" t="s">
        <v>359</v>
      </c>
      <c r="H406" s="60" t="s">
        <v>128</v>
      </c>
      <c r="I406" s="57" t="s">
        <v>129</v>
      </c>
      <c r="J406" s="60">
        <v>43081</v>
      </c>
      <c r="K406" s="57"/>
      <c r="L406" s="57" t="s">
        <v>130</v>
      </c>
      <c r="M406" s="57" t="s">
        <v>131</v>
      </c>
      <c r="N406" s="57" t="s">
        <v>75</v>
      </c>
      <c r="O406" s="56" t="s">
        <v>132</v>
      </c>
      <c r="P406" s="56"/>
      <c r="Q406" s="56" t="s">
        <v>133</v>
      </c>
      <c r="R406" s="56" t="s">
        <v>360</v>
      </c>
      <c r="S406" s="61">
        <v>0.56000000000000005</v>
      </c>
      <c r="T406" s="57">
        <v>0.68</v>
      </c>
      <c r="U406" s="57"/>
      <c r="V406" s="57">
        <v>2036</v>
      </c>
      <c r="W406" s="57">
        <v>7702</v>
      </c>
      <c r="X406" s="57"/>
      <c r="Y406" s="57" t="s">
        <v>214</v>
      </c>
      <c r="Z406" s="57">
        <v>84216</v>
      </c>
      <c r="AA406" s="57">
        <v>12255</v>
      </c>
      <c r="AB406" s="57">
        <v>80</v>
      </c>
      <c r="AC406" s="57"/>
      <c r="AD406" s="57">
        <v>116450</v>
      </c>
      <c r="AE406" s="57">
        <v>135300</v>
      </c>
      <c r="AF406" s="57">
        <v>14010</v>
      </c>
      <c r="AG406" s="57">
        <v>923</v>
      </c>
      <c r="AH406" s="57">
        <v>153</v>
      </c>
      <c r="AI406" s="57">
        <v>181</v>
      </c>
      <c r="AJ406" s="57"/>
      <c r="AK406" s="57"/>
      <c r="AL406" s="57"/>
      <c r="AM406" s="57"/>
      <c r="AN406" s="57"/>
      <c r="AO406" s="29">
        <v>0.70000000000000284</v>
      </c>
      <c r="AP406" s="14">
        <v>0.62000000000000011</v>
      </c>
      <c r="AQ406" s="15">
        <v>80</v>
      </c>
      <c r="AR406" s="16">
        <v>8.4215999999999998</v>
      </c>
      <c r="AS406" s="16">
        <v>0.7702</v>
      </c>
      <c r="AT406" s="16">
        <v>0.2036</v>
      </c>
      <c r="AU406" s="17">
        <v>10.503596179284855</v>
      </c>
      <c r="AV406" s="16">
        <v>11.153284651804467</v>
      </c>
      <c r="AW406" s="18">
        <v>353.70161794745212</v>
      </c>
      <c r="AX406" s="19">
        <v>11.565595799999999</v>
      </c>
      <c r="BB406" s="20">
        <v>0.79999999999999716</v>
      </c>
      <c r="BC406" s="20">
        <v>7.0000000000000007E-2</v>
      </c>
      <c r="BD406" s="20">
        <v>5</v>
      </c>
      <c r="BE406" s="20">
        <v>0.42309999999999998</v>
      </c>
      <c r="BF406" s="19">
        <v>6.2E-2</v>
      </c>
      <c r="BG406" s="14">
        <v>3.6900000000000002E-2</v>
      </c>
      <c r="BH406" s="20">
        <v>0.64746102717910481</v>
      </c>
      <c r="BI406" s="55" t="s">
        <v>73</v>
      </c>
      <c r="BJ406" s="31" t="s">
        <v>62</v>
      </c>
      <c r="BK406" s="20">
        <v>0.68750902203572095</v>
      </c>
      <c r="BL406" s="20">
        <v>22.285343484460878</v>
      </c>
      <c r="BM406" s="20">
        <v>0.7060686100000001</v>
      </c>
    </row>
    <row r="407" spans="1:65" s="20" customFormat="1" ht="12" customHeight="1" x14ac:dyDescent="0.2">
      <c r="A407" s="68" t="s">
        <v>361</v>
      </c>
      <c r="B407" s="73" t="s">
        <v>310</v>
      </c>
      <c r="C407" s="94">
        <v>38.5</v>
      </c>
      <c r="D407" s="73">
        <v>39.200000000000003</v>
      </c>
      <c r="E407" s="95">
        <v>0.70000000000000284</v>
      </c>
      <c r="F407" s="69" t="s">
        <v>77</v>
      </c>
      <c r="G407" s="69" t="s">
        <v>82</v>
      </c>
      <c r="H407" s="72" t="s">
        <v>79</v>
      </c>
      <c r="I407" s="69" t="s">
        <v>69</v>
      </c>
      <c r="J407" s="72">
        <v>43081</v>
      </c>
      <c r="K407" s="69"/>
      <c r="L407" s="69" t="s">
        <v>130</v>
      </c>
      <c r="M407" s="69" t="s">
        <v>131</v>
      </c>
      <c r="N407" s="69"/>
      <c r="O407" s="68" t="s">
        <v>132</v>
      </c>
      <c r="P407" s="68"/>
      <c r="Q407" s="68" t="s">
        <v>133</v>
      </c>
      <c r="R407" s="68" t="s">
        <v>361</v>
      </c>
      <c r="S407" s="73">
        <v>2.0499999999999998</v>
      </c>
      <c r="T407" s="69"/>
      <c r="U407" s="69"/>
      <c r="V407" s="69">
        <v>7315</v>
      </c>
      <c r="W407" s="69">
        <v>8343</v>
      </c>
      <c r="X407" s="69"/>
      <c r="Y407" s="69">
        <v>11055</v>
      </c>
      <c r="Z407" s="69">
        <v>11055</v>
      </c>
      <c r="AA407" s="69">
        <v>112</v>
      </c>
      <c r="AB407" s="69" t="s">
        <v>215</v>
      </c>
      <c r="AC407" s="69">
        <v>236</v>
      </c>
      <c r="AD407" s="69">
        <v>13955</v>
      </c>
      <c r="AE407" s="69">
        <v>51550</v>
      </c>
      <c r="AF407" s="69">
        <v>835</v>
      </c>
      <c r="AG407" s="69">
        <v>35</v>
      </c>
      <c r="AH407" s="69">
        <v>37</v>
      </c>
      <c r="AI407" s="69">
        <v>79</v>
      </c>
      <c r="AJ407" s="69"/>
      <c r="AK407" s="69"/>
      <c r="AL407" s="69"/>
      <c r="AM407" s="69"/>
      <c r="AN407" s="69"/>
      <c r="AO407" s="29">
        <v>0.70000000000000284</v>
      </c>
      <c r="AP407" s="14">
        <v>2.0499999999999998</v>
      </c>
      <c r="AQ407" s="15">
        <v>236</v>
      </c>
      <c r="AR407" s="16">
        <v>1.1054999999999999</v>
      </c>
      <c r="AS407" s="16">
        <v>0.83430000000000004</v>
      </c>
      <c r="AT407" s="16">
        <v>0.73150000000000004</v>
      </c>
      <c r="AU407" s="17">
        <v>8.4198529025601427</v>
      </c>
      <c r="AV407" s="16">
        <v>8.9406537099914676</v>
      </c>
      <c r="AW407" s="18">
        <v>313.32306613431717</v>
      </c>
      <c r="AX407" s="19">
        <v>9.9969315899999991</v>
      </c>
      <c r="BB407" s="20">
        <v>1</v>
      </c>
      <c r="BC407" s="20">
        <v>0.31000000000000005</v>
      </c>
      <c r="BD407" s="20">
        <v>19</v>
      </c>
      <c r="BE407" s="20">
        <v>0.77449999999999997</v>
      </c>
      <c r="BF407" s="19">
        <v>0.14149999999999999</v>
      </c>
      <c r="BG407" s="14">
        <v>2.4799999999999999E-2</v>
      </c>
      <c r="BH407" s="20">
        <v>1.4339572797012572</v>
      </c>
      <c r="BI407" s="55" t="s">
        <v>73</v>
      </c>
      <c r="BJ407" s="31" t="s">
        <v>62</v>
      </c>
      <c r="BK407" s="20">
        <v>1.5226531414619022</v>
      </c>
      <c r="BL407" s="20">
        <v>51.295575287696458</v>
      </c>
      <c r="BM407" s="20">
        <v>1.61184412</v>
      </c>
    </row>
    <row r="408" spans="1:65" s="20" customFormat="1" ht="12" customHeight="1" x14ac:dyDescent="0.2">
      <c r="A408" s="23" t="s">
        <v>362</v>
      </c>
      <c r="B408" s="19" t="s">
        <v>310</v>
      </c>
      <c r="C408" s="86">
        <v>39.200000000000003</v>
      </c>
      <c r="D408" s="19">
        <v>40</v>
      </c>
      <c r="E408" s="25">
        <v>0.79999999999999716</v>
      </c>
      <c r="F408" s="20" t="s">
        <v>54</v>
      </c>
      <c r="H408" s="26" t="s">
        <v>128</v>
      </c>
      <c r="I408" s="20" t="s">
        <v>129</v>
      </c>
      <c r="J408" s="26">
        <v>43081</v>
      </c>
      <c r="L408" s="20" t="s">
        <v>130</v>
      </c>
      <c r="M408" s="20" t="s">
        <v>131</v>
      </c>
      <c r="O408" s="23" t="s">
        <v>132</v>
      </c>
      <c r="P408" s="23"/>
      <c r="Q408" s="23" t="s">
        <v>133</v>
      </c>
      <c r="R408" s="23" t="s">
        <v>362</v>
      </c>
      <c r="S408" s="19">
        <v>7.0000000000000007E-2</v>
      </c>
      <c r="V408" s="20">
        <v>369</v>
      </c>
      <c r="W408" s="20">
        <v>620</v>
      </c>
      <c r="Y408" s="20">
        <v>4231</v>
      </c>
      <c r="AA408" s="20">
        <v>47</v>
      </c>
      <c r="AB408" s="20">
        <v>5</v>
      </c>
      <c r="AD408" s="20">
        <v>21375</v>
      </c>
      <c r="AE408" s="20">
        <v>44730</v>
      </c>
      <c r="AF408" s="20">
        <v>12285</v>
      </c>
      <c r="AG408" s="20">
        <v>49</v>
      </c>
      <c r="AH408" s="20">
        <v>37</v>
      </c>
      <c r="AI408" s="20">
        <v>78</v>
      </c>
      <c r="AO408" s="29">
        <v>0.79999999999999716</v>
      </c>
      <c r="AP408" s="14">
        <v>7.0000000000000007E-2</v>
      </c>
      <c r="AQ408" s="15">
        <v>5</v>
      </c>
      <c r="AR408" s="16">
        <v>0.42309999999999998</v>
      </c>
      <c r="AS408" s="16">
        <v>6.2E-2</v>
      </c>
      <c r="AT408" s="16">
        <v>3.6900000000000002E-2</v>
      </c>
      <c r="AU408" s="17">
        <v>0.64746102717910481</v>
      </c>
      <c r="AV408" s="16">
        <v>0.68750902203572095</v>
      </c>
      <c r="AW408" s="18">
        <v>22.285343484460878</v>
      </c>
      <c r="AX408" s="19">
        <v>0.7060686100000001</v>
      </c>
      <c r="AZ408" s="33"/>
      <c r="BB408" s="20">
        <v>0.86999999999999744</v>
      </c>
      <c r="BC408" s="20">
        <v>0.39</v>
      </c>
      <c r="BD408" s="20">
        <v>47</v>
      </c>
      <c r="BE408" s="20">
        <v>0.84550000000000003</v>
      </c>
      <c r="BF408" s="19">
        <v>0.24640000000000001</v>
      </c>
      <c r="BG408" s="14">
        <v>1.8599999999999998E-2</v>
      </c>
      <c r="BH408" s="20">
        <v>2.0228715212048241</v>
      </c>
      <c r="BI408" s="55" t="s">
        <v>73</v>
      </c>
      <c r="BJ408" s="31" t="s">
        <v>62</v>
      </c>
      <c r="BK408" s="20">
        <v>2.1479940303228835</v>
      </c>
      <c r="BL408" s="20">
        <v>73.77235665103008</v>
      </c>
      <c r="BM408" s="20">
        <v>2.39786046</v>
      </c>
    </row>
    <row r="409" spans="1:65" s="20" customFormat="1" ht="12" customHeight="1" x14ac:dyDescent="0.2">
      <c r="A409" s="23" t="s">
        <v>363</v>
      </c>
      <c r="B409" s="19" t="s">
        <v>310</v>
      </c>
      <c r="C409" s="86">
        <v>40</v>
      </c>
      <c r="D409" s="19">
        <v>41</v>
      </c>
      <c r="E409" s="25">
        <v>1</v>
      </c>
      <c r="F409" s="20" t="s">
        <v>54</v>
      </c>
      <c r="H409" s="26" t="s">
        <v>128</v>
      </c>
      <c r="I409" s="20" t="s">
        <v>129</v>
      </c>
      <c r="J409" s="26">
        <v>43081</v>
      </c>
      <c r="L409" s="20" t="s">
        <v>130</v>
      </c>
      <c r="M409" s="20" t="s">
        <v>131</v>
      </c>
      <c r="O409" s="23" t="s">
        <v>132</v>
      </c>
      <c r="P409" s="23"/>
      <c r="Q409" s="23" t="s">
        <v>133</v>
      </c>
      <c r="R409" s="23" t="s">
        <v>363</v>
      </c>
      <c r="S409" s="19">
        <v>0.28000000000000003</v>
      </c>
      <c r="T409" s="20">
        <v>0.34</v>
      </c>
      <c r="V409" s="20">
        <v>248</v>
      </c>
      <c r="W409" s="20">
        <v>1415</v>
      </c>
      <c r="Y409" s="20">
        <v>7745</v>
      </c>
      <c r="AA409" s="20">
        <v>4143</v>
      </c>
      <c r="AB409" s="20">
        <v>19</v>
      </c>
      <c r="AD409" s="20">
        <v>14645</v>
      </c>
      <c r="AE409" s="20">
        <v>57200</v>
      </c>
      <c r="AF409" s="20">
        <v>7320</v>
      </c>
      <c r="AG409" s="20">
        <v>181</v>
      </c>
      <c r="AH409" s="20">
        <v>344</v>
      </c>
      <c r="AI409" s="20">
        <v>371</v>
      </c>
      <c r="AO409" s="29">
        <v>1</v>
      </c>
      <c r="AP409" s="14">
        <v>0.31000000000000005</v>
      </c>
      <c r="AQ409" s="15">
        <v>19</v>
      </c>
      <c r="AR409" s="16">
        <v>0.77449999999999997</v>
      </c>
      <c r="AS409" s="16">
        <v>0.14149999999999999</v>
      </c>
      <c r="AT409" s="16">
        <v>2.4799999999999999E-2</v>
      </c>
      <c r="AU409" s="17">
        <v>1.4339572797012572</v>
      </c>
      <c r="AV409" s="16">
        <v>1.5226531414619022</v>
      </c>
      <c r="AW409" s="18">
        <v>51.295575287696458</v>
      </c>
      <c r="AX409" s="19">
        <v>1.61184412</v>
      </c>
      <c r="AZ409" s="33"/>
      <c r="BB409" s="20">
        <v>0.3300000000000054</v>
      </c>
      <c r="BC409" s="20">
        <v>0.08</v>
      </c>
      <c r="BD409" s="20">
        <v>8</v>
      </c>
      <c r="BE409" s="20">
        <v>3.4573999999999998</v>
      </c>
      <c r="BF409" s="19">
        <v>0.1268</v>
      </c>
      <c r="BG409" s="14">
        <v>8.3000000000000001E-3</v>
      </c>
      <c r="BH409" s="20">
        <v>3.5305613427605369</v>
      </c>
      <c r="BI409" s="55" t="s">
        <v>73</v>
      </c>
      <c r="BJ409" s="31" t="s">
        <v>62</v>
      </c>
      <c r="BK409" s="20">
        <v>3.7489403595051676</v>
      </c>
      <c r="BL409" s="20">
        <v>114.9925349956864</v>
      </c>
      <c r="BM409" s="20">
        <v>3.7958033099999997</v>
      </c>
    </row>
    <row r="410" spans="1:65" s="20" customFormat="1" ht="12" customHeight="1" x14ac:dyDescent="0.2">
      <c r="A410" s="23" t="s">
        <v>364</v>
      </c>
      <c r="B410" s="19" t="s">
        <v>310</v>
      </c>
      <c r="C410" s="86">
        <v>41</v>
      </c>
      <c r="D410" s="19">
        <v>41.87</v>
      </c>
      <c r="E410" s="25">
        <v>0.86999999999999744</v>
      </c>
      <c r="F410" s="20" t="s">
        <v>54</v>
      </c>
      <c r="H410" s="26" t="s">
        <v>128</v>
      </c>
      <c r="I410" s="20" t="s">
        <v>129</v>
      </c>
      <c r="J410" s="26">
        <v>43081</v>
      </c>
      <c r="L410" s="20" t="s">
        <v>130</v>
      </c>
      <c r="M410" s="20" t="s">
        <v>131</v>
      </c>
      <c r="O410" s="23" t="s">
        <v>132</v>
      </c>
      <c r="P410" s="23"/>
      <c r="Q410" s="23" t="s">
        <v>133</v>
      </c>
      <c r="R410" s="23" t="s">
        <v>364</v>
      </c>
      <c r="S410" s="19">
        <v>0.39</v>
      </c>
      <c r="V410" s="20">
        <v>186</v>
      </c>
      <c r="W410" s="20">
        <v>2464</v>
      </c>
      <c r="Y410" s="20">
        <v>8455</v>
      </c>
      <c r="AA410" s="20">
        <v>1031</v>
      </c>
      <c r="AB410" s="20">
        <v>47</v>
      </c>
      <c r="AD410" s="20">
        <v>10660</v>
      </c>
      <c r="AE410" s="20">
        <v>50300</v>
      </c>
      <c r="AF410" s="20">
        <v>8105</v>
      </c>
      <c r="AG410" s="20">
        <v>83</v>
      </c>
      <c r="AH410" s="20">
        <v>373</v>
      </c>
      <c r="AI410" s="20">
        <v>372</v>
      </c>
      <c r="AO410" s="29">
        <v>0.86999999999999744</v>
      </c>
      <c r="AP410" s="14">
        <v>0.39</v>
      </c>
      <c r="AQ410" s="15">
        <v>47</v>
      </c>
      <c r="AR410" s="16">
        <v>0.84550000000000003</v>
      </c>
      <c r="AS410" s="16">
        <v>0.24640000000000001</v>
      </c>
      <c r="AT410" s="16">
        <v>1.8599999999999998E-2</v>
      </c>
      <c r="AU410" s="17">
        <v>2.0228715212048241</v>
      </c>
      <c r="AV410" s="16">
        <v>2.1479940303228835</v>
      </c>
      <c r="AW410" s="18">
        <v>73.77235665103008</v>
      </c>
      <c r="AX410" s="19">
        <v>2.39786046</v>
      </c>
      <c r="AZ410" s="33"/>
      <c r="BB410" s="20">
        <v>0.87999999999999545</v>
      </c>
      <c r="BC410" s="20">
        <v>0.11</v>
      </c>
      <c r="BD410" s="20">
        <v>0</v>
      </c>
      <c r="BE410" s="20">
        <v>4.8978000000000002</v>
      </c>
      <c r="BF410" s="19">
        <v>4.2299999999999997E-2</v>
      </c>
      <c r="BG410" s="14">
        <v>2.3999999999999998E-3</v>
      </c>
      <c r="BH410" s="20">
        <v>4.7481656896529119</v>
      </c>
      <c r="BI410" s="55" t="s">
        <v>73</v>
      </c>
      <c r="BJ410" s="31" t="s">
        <v>62</v>
      </c>
      <c r="BK410" s="20">
        <v>5.0418582937406926</v>
      </c>
      <c r="BL410" s="20">
        <v>152.68152511686282</v>
      </c>
      <c r="BM410" s="20">
        <v>5.0367966000000006</v>
      </c>
    </row>
    <row r="411" spans="1:65" s="20" customFormat="1" ht="12" customHeight="1" x14ac:dyDescent="0.2">
      <c r="A411" s="23" t="s">
        <v>365</v>
      </c>
      <c r="B411" s="19" t="s">
        <v>310</v>
      </c>
      <c r="C411" s="86">
        <v>41.87</v>
      </c>
      <c r="D411" s="19">
        <v>42.2</v>
      </c>
      <c r="E411" s="25">
        <v>0.3300000000000054</v>
      </c>
      <c r="F411" s="20" t="s">
        <v>54</v>
      </c>
      <c r="H411" s="26" t="s">
        <v>128</v>
      </c>
      <c r="I411" s="20" t="s">
        <v>129</v>
      </c>
      <c r="J411" s="26">
        <v>43081</v>
      </c>
      <c r="L411" s="20" t="s">
        <v>130</v>
      </c>
      <c r="M411" s="20" t="s">
        <v>223</v>
      </c>
      <c r="O411" s="23" t="s">
        <v>132</v>
      </c>
      <c r="P411" s="23" t="s">
        <v>331</v>
      </c>
      <c r="Q411" s="23" t="s">
        <v>332</v>
      </c>
      <c r="R411" s="23" t="s">
        <v>365</v>
      </c>
      <c r="S411" s="19">
        <v>0.08</v>
      </c>
      <c r="V411" s="20">
        <v>83</v>
      </c>
      <c r="W411" s="20">
        <v>1268</v>
      </c>
      <c r="Y411" s="20" t="s">
        <v>214</v>
      </c>
      <c r="Z411" s="20">
        <v>34574</v>
      </c>
      <c r="AA411" s="20">
        <v>1046</v>
      </c>
      <c r="AB411" s="20">
        <v>8</v>
      </c>
      <c r="AD411" s="20">
        <v>4664</v>
      </c>
      <c r="AE411" s="20">
        <v>91100</v>
      </c>
      <c r="AF411" s="20">
        <v>19569</v>
      </c>
      <c r="AG411" s="20">
        <v>84</v>
      </c>
      <c r="AH411" s="20">
        <v>246</v>
      </c>
      <c r="AI411" s="20">
        <v>228</v>
      </c>
      <c r="AK411" s="20">
        <v>972</v>
      </c>
      <c r="AL411" s="20">
        <v>89430</v>
      </c>
      <c r="AO411" s="29">
        <v>0.3300000000000054</v>
      </c>
      <c r="AP411" s="14">
        <v>0.08</v>
      </c>
      <c r="AQ411" s="15">
        <v>8</v>
      </c>
      <c r="AR411" s="16">
        <v>3.4573999999999998</v>
      </c>
      <c r="AS411" s="16">
        <v>0.1268</v>
      </c>
      <c r="AT411" s="16">
        <v>8.3000000000000001E-3</v>
      </c>
      <c r="AU411" s="17">
        <v>3.5305613427605369</v>
      </c>
      <c r="AV411" s="16">
        <v>3.7489403595051676</v>
      </c>
      <c r="AW411" s="18">
        <v>114.9925349956864</v>
      </c>
      <c r="AX411" s="19">
        <v>3.7958033099999997</v>
      </c>
      <c r="AZ411" s="33"/>
      <c r="BB411" s="20">
        <v>1.0200000000000031</v>
      </c>
      <c r="BC411" s="20">
        <v>0.33</v>
      </c>
      <c r="BD411" s="20">
        <v>141</v>
      </c>
      <c r="BE411" s="20">
        <v>2.6884999999999999</v>
      </c>
      <c r="BF411" s="19">
        <v>0.8145</v>
      </c>
      <c r="BG411" s="14">
        <v>4.2900000000000001E-2</v>
      </c>
      <c r="BH411" s="20">
        <v>5.3817968128851872</v>
      </c>
      <c r="BI411" s="55" t="s">
        <v>132</v>
      </c>
      <c r="BJ411" s="31" t="s">
        <v>62</v>
      </c>
      <c r="BK411" s="20">
        <v>5.7146819782221847</v>
      </c>
      <c r="BL411" s="20">
        <v>192.31388724250147</v>
      </c>
      <c r="BM411" s="20">
        <v>6.5324680099999997</v>
      </c>
    </row>
    <row r="412" spans="1:65" s="33" customFormat="1" ht="12" customHeight="1" x14ac:dyDescent="0.2">
      <c r="A412" s="32" t="s">
        <v>366</v>
      </c>
      <c r="B412" s="37" t="s">
        <v>310</v>
      </c>
      <c r="C412" s="88">
        <v>42.2</v>
      </c>
      <c r="D412" s="37">
        <v>42.6</v>
      </c>
      <c r="E412" s="35">
        <v>0.39999999999999858</v>
      </c>
      <c r="F412" s="33" t="s">
        <v>64</v>
      </c>
      <c r="H412" s="36"/>
      <c r="J412" s="36"/>
      <c r="O412" s="32" t="s">
        <v>312</v>
      </c>
      <c r="P412" s="32"/>
      <c r="Q412" s="32"/>
      <c r="R412" s="32"/>
      <c r="S412" s="37"/>
      <c r="AO412" s="29">
        <v>0.39999999999999858</v>
      </c>
      <c r="AP412" s="14">
        <v>0</v>
      </c>
      <c r="AQ412" s="15" t="s">
        <v>65</v>
      </c>
      <c r="AR412" s="16" t="s">
        <v>65</v>
      </c>
      <c r="AS412" s="16" t="s">
        <v>65</v>
      </c>
      <c r="AT412" s="16" t="s">
        <v>65</v>
      </c>
      <c r="AU412" s="17">
        <v>0</v>
      </c>
      <c r="AV412" s="16">
        <v>0</v>
      </c>
      <c r="AW412" s="18">
        <v>0</v>
      </c>
      <c r="AX412" s="19" t="s">
        <v>65</v>
      </c>
      <c r="BF412" s="37"/>
      <c r="BG412" s="39"/>
      <c r="BI412" s="20"/>
      <c r="BJ412" s="20"/>
    </row>
    <row r="413" spans="1:65" s="20" customFormat="1" ht="12" customHeight="1" x14ac:dyDescent="0.2">
      <c r="A413" s="23" t="s">
        <v>367</v>
      </c>
      <c r="B413" s="19" t="s">
        <v>310</v>
      </c>
      <c r="C413" s="86">
        <v>42.6</v>
      </c>
      <c r="D413" s="19">
        <v>43.48</v>
      </c>
      <c r="E413" s="25">
        <v>0.87999999999999545</v>
      </c>
      <c r="F413" s="20" t="s">
        <v>54</v>
      </c>
      <c r="H413" s="26" t="s">
        <v>128</v>
      </c>
      <c r="I413" s="20" t="s">
        <v>129</v>
      </c>
      <c r="J413" s="26">
        <v>43081</v>
      </c>
      <c r="L413" s="20" t="s">
        <v>130</v>
      </c>
      <c r="M413" s="20" t="s">
        <v>223</v>
      </c>
      <c r="O413" s="23" t="s">
        <v>150</v>
      </c>
      <c r="P413" s="23" t="s">
        <v>331</v>
      </c>
      <c r="Q413" s="23" t="s">
        <v>332</v>
      </c>
      <c r="R413" s="23" t="s">
        <v>367</v>
      </c>
      <c r="S413" s="19">
        <v>0.11</v>
      </c>
      <c r="V413" s="20">
        <v>24</v>
      </c>
      <c r="W413" s="20">
        <v>423</v>
      </c>
      <c r="Y413" s="20" t="s">
        <v>214</v>
      </c>
      <c r="Z413" s="20">
        <v>48978</v>
      </c>
      <c r="AA413" s="20">
        <v>1309</v>
      </c>
      <c r="AB413" s="20">
        <v>0.5</v>
      </c>
      <c r="AD413" s="20">
        <v>2912</v>
      </c>
      <c r="AE413" s="20">
        <v>120250</v>
      </c>
      <c r="AF413" s="20">
        <v>29827</v>
      </c>
      <c r="AG413" s="20">
        <v>102</v>
      </c>
      <c r="AH413" s="20">
        <v>148</v>
      </c>
      <c r="AI413" s="20">
        <v>102</v>
      </c>
      <c r="AK413" s="20">
        <v>1149</v>
      </c>
      <c r="AL413" s="20">
        <v>65340</v>
      </c>
      <c r="AO413" s="29">
        <v>0.87999999999999545</v>
      </c>
      <c r="AP413" s="14">
        <v>0.11</v>
      </c>
      <c r="AQ413" s="15">
        <v>0.5</v>
      </c>
      <c r="AR413" s="16">
        <v>4.8978000000000002</v>
      </c>
      <c r="AS413" s="16">
        <v>4.2299999999999997E-2</v>
      </c>
      <c r="AT413" s="16">
        <v>2.3999999999999998E-3</v>
      </c>
      <c r="AU413" s="17">
        <v>4.755373350943235</v>
      </c>
      <c r="AV413" s="16">
        <v>5.0495117770498954</v>
      </c>
      <c r="AW413" s="18">
        <v>152.946768776054</v>
      </c>
      <c r="AX413" s="19">
        <v>5.0472466000000002</v>
      </c>
      <c r="AZ413" s="33"/>
      <c r="BF413" s="19"/>
      <c r="BG413" s="14"/>
      <c r="BI413" s="55" t="s">
        <v>150</v>
      </c>
      <c r="BJ413" s="31" t="s">
        <v>62</v>
      </c>
    </row>
    <row r="414" spans="1:65" s="20" customFormat="1" ht="12" customHeight="1" x14ac:dyDescent="0.2">
      <c r="A414" s="23" t="s">
        <v>368</v>
      </c>
      <c r="B414" s="19" t="s">
        <v>310</v>
      </c>
      <c r="C414" s="86">
        <v>43.48</v>
      </c>
      <c r="D414" s="19">
        <v>44.5</v>
      </c>
      <c r="E414" s="25">
        <v>1.0200000000000031</v>
      </c>
      <c r="F414" s="20" t="s">
        <v>54</v>
      </c>
      <c r="H414" s="26" t="s">
        <v>128</v>
      </c>
      <c r="I414" s="20" t="s">
        <v>129</v>
      </c>
      <c r="J414" s="26">
        <v>43081</v>
      </c>
      <c r="L414" s="20" t="s">
        <v>130</v>
      </c>
      <c r="M414" s="20" t="s">
        <v>223</v>
      </c>
      <c r="O414" s="23" t="s">
        <v>132</v>
      </c>
      <c r="P414" s="23" t="s">
        <v>331</v>
      </c>
      <c r="Q414" s="23" t="s">
        <v>332</v>
      </c>
      <c r="R414" s="23" t="s">
        <v>368</v>
      </c>
      <c r="S414" s="19">
        <v>0.28000000000000003</v>
      </c>
      <c r="T414" s="20">
        <v>0.38</v>
      </c>
      <c r="V414" s="20">
        <v>429</v>
      </c>
      <c r="W414" s="20">
        <v>8145</v>
      </c>
      <c r="Y414" s="20" t="s">
        <v>214</v>
      </c>
      <c r="Z414" s="20">
        <v>26885</v>
      </c>
      <c r="AA414" s="20">
        <v>213</v>
      </c>
      <c r="AB414" s="20" t="s">
        <v>215</v>
      </c>
      <c r="AC414" s="20">
        <v>141</v>
      </c>
      <c r="AD414" s="20">
        <v>23170</v>
      </c>
      <c r="AE414" s="20">
        <v>79100</v>
      </c>
      <c r="AF414" s="20">
        <v>15994</v>
      </c>
      <c r="AG414" s="20">
        <v>77</v>
      </c>
      <c r="AH414" s="20">
        <v>588</v>
      </c>
      <c r="AI414" s="20">
        <v>241</v>
      </c>
      <c r="AK414" s="20">
        <v>7485</v>
      </c>
      <c r="AL414" s="20">
        <v>85305</v>
      </c>
      <c r="AO414" s="29">
        <v>1.0200000000000031</v>
      </c>
      <c r="AP414" s="14">
        <v>0.33</v>
      </c>
      <c r="AQ414" s="15">
        <v>141</v>
      </c>
      <c r="AR414" s="16">
        <v>2.6884999999999999</v>
      </c>
      <c r="AS414" s="16">
        <v>0.8145</v>
      </c>
      <c r="AT414" s="16">
        <v>4.2900000000000001E-2</v>
      </c>
      <c r="AU414" s="17">
        <v>5.3817968128851872</v>
      </c>
      <c r="AV414" s="16">
        <v>5.7146819782221847</v>
      </c>
      <c r="AW414" s="18">
        <v>192.31388724250147</v>
      </c>
      <c r="AX414" s="19">
        <v>6.5324680099999997</v>
      </c>
      <c r="AZ414" s="33"/>
      <c r="BF414" s="19"/>
      <c r="BG414" s="14"/>
      <c r="BI414" s="55" t="s">
        <v>132</v>
      </c>
      <c r="BJ414" s="31" t="s">
        <v>62</v>
      </c>
    </row>
    <row r="415" spans="1:65" s="20" customFormat="1" ht="12" customHeight="1" x14ac:dyDescent="0.2">
      <c r="A415" s="23" t="s">
        <v>369</v>
      </c>
      <c r="B415" s="19" t="s">
        <v>310</v>
      </c>
      <c r="C415" s="86">
        <v>44.5</v>
      </c>
      <c r="D415" s="19">
        <v>45.5</v>
      </c>
      <c r="E415" s="25">
        <v>1</v>
      </c>
      <c r="F415" s="20" t="s">
        <v>54</v>
      </c>
      <c r="H415" s="26" t="s">
        <v>128</v>
      </c>
      <c r="I415" s="20" t="s">
        <v>129</v>
      </c>
      <c r="J415" s="26">
        <v>43081</v>
      </c>
      <c r="L415" s="20" t="s">
        <v>130</v>
      </c>
      <c r="M415" s="20" t="s">
        <v>223</v>
      </c>
      <c r="O415" s="23" t="s">
        <v>132</v>
      </c>
      <c r="P415" s="23" t="s">
        <v>331</v>
      </c>
      <c r="Q415" s="23" t="s">
        <v>332</v>
      </c>
      <c r="R415" s="23" t="s">
        <v>369</v>
      </c>
      <c r="S415" s="19">
        <v>0.09</v>
      </c>
      <c r="V415" s="20">
        <v>67</v>
      </c>
      <c r="W415" s="20">
        <v>265</v>
      </c>
      <c r="Y415" s="20">
        <v>7772</v>
      </c>
      <c r="AA415" s="20">
        <v>2168</v>
      </c>
      <c r="AB415" s="20">
        <v>0.5</v>
      </c>
      <c r="AD415" s="20">
        <v>5135</v>
      </c>
      <c r="AE415" s="20">
        <v>53150</v>
      </c>
      <c r="AF415" s="20">
        <v>9845</v>
      </c>
      <c r="AG415" s="20">
        <v>83</v>
      </c>
      <c r="AH415" s="20">
        <v>99</v>
      </c>
      <c r="AI415" s="20">
        <v>65</v>
      </c>
      <c r="AK415" s="20">
        <v>9615</v>
      </c>
      <c r="AL415" s="20">
        <v>99000</v>
      </c>
      <c r="AO415" s="29">
        <v>1</v>
      </c>
      <c r="AP415" s="14">
        <v>0.09</v>
      </c>
      <c r="AQ415" s="15">
        <v>0.5</v>
      </c>
      <c r="AR415" s="16">
        <v>0.7772</v>
      </c>
      <c r="AS415" s="16">
        <v>2.6499999999999999E-2</v>
      </c>
      <c r="AT415" s="16">
        <v>6.7000000000000002E-3</v>
      </c>
      <c r="AU415" s="17">
        <v>0.85600389774215901</v>
      </c>
      <c r="AV415" s="16">
        <v>0.90895108414406456</v>
      </c>
      <c r="AW415" s="18">
        <v>28.403109663897123</v>
      </c>
      <c r="AX415" s="19">
        <v>0.90578462999999998</v>
      </c>
      <c r="BF415" s="19"/>
      <c r="BG415" s="14"/>
      <c r="BI415" s="55" t="s">
        <v>132</v>
      </c>
      <c r="BJ415" s="31" t="s">
        <v>62</v>
      </c>
    </row>
    <row r="416" spans="1:65" s="20" customFormat="1" ht="12" customHeight="1" x14ac:dyDescent="0.2">
      <c r="A416" s="23" t="s">
        <v>370</v>
      </c>
      <c r="B416" s="19" t="s">
        <v>310</v>
      </c>
      <c r="C416" s="86">
        <v>45.5</v>
      </c>
      <c r="D416" s="19">
        <v>46.45</v>
      </c>
      <c r="E416" s="25">
        <v>0.95000000000000284</v>
      </c>
      <c r="F416" s="20" t="s">
        <v>54</v>
      </c>
      <c r="H416" s="26" t="s">
        <v>128</v>
      </c>
      <c r="I416" s="20" t="s">
        <v>129</v>
      </c>
      <c r="J416" s="26">
        <v>43081</v>
      </c>
      <c r="L416" s="20" t="s">
        <v>130</v>
      </c>
      <c r="M416" s="20" t="s">
        <v>223</v>
      </c>
      <c r="O416" s="23" t="s">
        <v>132</v>
      </c>
      <c r="P416" s="23" t="s">
        <v>331</v>
      </c>
      <c r="Q416" s="23" t="s">
        <v>332</v>
      </c>
      <c r="R416" s="23" t="s">
        <v>370</v>
      </c>
      <c r="S416" s="19">
        <v>0.02</v>
      </c>
      <c r="V416" s="20">
        <v>153</v>
      </c>
      <c r="W416" s="20">
        <v>593</v>
      </c>
      <c r="Y416" s="20">
        <v>7370</v>
      </c>
      <c r="AA416" s="20">
        <v>196</v>
      </c>
      <c r="AB416" s="20">
        <v>0.5</v>
      </c>
      <c r="AD416" s="20">
        <v>9790</v>
      </c>
      <c r="AE416" s="20">
        <v>52700</v>
      </c>
      <c r="AF416" s="20">
        <v>9103</v>
      </c>
      <c r="AG416" s="20">
        <v>131</v>
      </c>
      <c r="AH416" s="20">
        <v>69</v>
      </c>
      <c r="AI416" s="20">
        <v>51</v>
      </c>
      <c r="AK416" s="20">
        <v>1220</v>
      </c>
      <c r="AL416" s="20">
        <v>104830</v>
      </c>
      <c r="AO416" s="29">
        <v>0.95000000000000284</v>
      </c>
      <c r="AP416" s="14">
        <v>0.02</v>
      </c>
      <c r="AQ416" s="15">
        <v>0.5</v>
      </c>
      <c r="AR416" s="16">
        <v>0.73699999999999999</v>
      </c>
      <c r="AS416" s="16">
        <v>5.9299999999999999E-2</v>
      </c>
      <c r="AT416" s="16">
        <v>1.5299999999999999E-2</v>
      </c>
      <c r="AU416" s="17">
        <v>0.78203983188822124</v>
      </c>
      <c r="AV416" s="16">
        <v>0.83041205176002009</v>
      </c>
      <c r="AW416" s="18">
        <v>25.721202771348054</v>
      </c>
      <c r="AX416" s="19">
        <v>0.83254960999999994</v>
      </c>
      <c r="BF416" s="19"/>
      <c r="BG416" s="14"/>
      <c r="BI416" s="55" t="s">
        <v>132</v>
      </c>
      <c r="BJ416" s="31" t="s">
        <v>62</v>
      </c>
    </row>
    <row r="417" spans="1:65" s="20" customFormat="1" ht="12" customHeight="1" x14ac:dyDescent="0.2">
      <c r="A417" s="23" t="s">
        <v>371</v>
      </c>
      <c r="B417" s="19" t="s">
        <v>310</v>
      </c>
      <c r="C417" s="86">
        <v>46.45</v>
      </c>
      <c r="D417" s="19">
        <v>47.52</v>
      </c>
      <c r="E417" s="25">
        <v>1.0700000000000003</v>
      </c>
      <c r="F417" s="20" t="s">
        <v>54</v>
      </c>
      <c r="H417" s="26" t="s">
        <v>128</v>
      </c>
      <c r="I417" s="20" t="s">
        <v>129</v>
      </c>
      <c r="J417" s="26">
        <v>43081</v>
      </c>
      <c r="L417" s="20" t="s">
        <v>130</v>
      </c>
      <c r="M417" s="20" t="s">
        <v>223</v>
      </c>
      <c r="O417" s="23" t="s">
        <v>132</v>
      </c>
      <c r="P417" s="23" t="s">
        <v>331</v>
      </c>
      <c r="Q417" s="23" t="s">
        <v>332</v>
      </c>
      <c r="R417" s="23" t="s">
        <v>371</v>
      </c>
      <c r="S417" s="19">
        <v>0.42</v>
      </c>
      <c r="V417" s="20">
        <v>336</v>
      </c>
      <c r="W417" s="20">
        <v>548</v>
      </c>
      <c r="Y417" s="20">
        <v>9829</v>
      </c>
      <c r="AA417" s="20">
        <v>6840</v>
      </c>
      <c r="AB417" s="20">
        <v>0.5</v>
      </c>
      <c r="AD417" s="20">
        <v>14800</v>
      </c>
      <c r="AE417" s="20">
        <v>53300</v>
      </c>
      <c r="AF417" s="20">
        <v>8272</v>
      </c>
      <c r="AG417" s="20">
        <v>260</v>
      </c>
      <c r="AH417" s="20">
        <v>400</v>
      </c>
      <c r="AI417" s="20">
        <v>238</v>
      </c>
      <c r="AK417" s="20">
        <v>11625</v>
      </c>
      <c r="AL417" s="20">
        <v>93995</v>
      </c>
      <c r="AO417" s="29">
        <v>1.0700000000000003</v>
      </c>
      <c r="AP417" s="14">
        <v>0.42</v>
      </c>
      <c r="AQ417" s="15">
        <v>0.5</v>
      </c>
      <c r="AR417" s="16">
        <v>0.9829</v>
      </c>
      <c r="AS417" s="16">
        <v>5.4800000000000001E-2</v>
      </c>
      <c r="AT417" s="16">
        <v>3.3599999999999998E-2</v>
      </c>
      <c r="AU417" s="17">
        <v>1.4494109667162409</v>
      </c>
      <c r="AV417" s="16">
        <v>1.5390626994129146</v>
      </c>
      <c r="AW417" s="18">
        <v>50.69128501448558</v>
      </c>
      <c r="AX417" s="19">
        <v>1.5081020800000002</v>
      </c>
      <c r="AZ417" s="33"/>
      <c r="BB417" s="20">
        <v>1.0700000000000003</v>
      </c>
      <c r="BC417" s="14">
        <v>0.42</v>
      </c>
      <c r="BD417" s="15">
        <v>0</v>
      </c>
      <c r="BE417" s="16">
        <v>0.9829</v>
      </c>
      <c r="BF417" s="16">
        <v>5.4800000000000001E-2</v>
      </c>
      <c r="BG417" s="16">
        <v>3.3599999999999998E-2</v>
      </c>
      <c r="BH417" s="17">
        <v>1.4422033054259182</v>
      </c>
      <c r="BI417" s="55" t="s">
        <v>132</v>
      </c>
      <c r="BJ417" s="31" t="s">
        <v>62</v>
      </c>
      <c r="BK417" s="16">
        <v>1.5314092161037121</v>
      </c>
      <c r="BL417" s="18">
        <v>50.426041355294402</v>
      </c>
      <c r="BM417" s="19">
        <v>1.4976520800000002</v>
      </c>
    </row>
    <row r="418" spans="1:65" s="20" customFormat="1" ht="12" customHeight="1" x14ac:dyDescent="0.2">
      <c r="A418" s="23" t="s">
        <v>372</v>
      </c>
      <c r="B418" s="19" t="s">
        <v>310</v>
      </c>
      <c r="C418" s="86">
        <v>47.52</v>
      </c>
      <c r="D418" s="19">
        <v>48.1</v>
      </c>
      <c r="E418" s="25">
        <v>0.57999999999999829</v>
      </c>
      <c r="F418" s="20" t="s">
        <v>54</v>
      </c>
      <c r="H418" s="26" t="s">
        <v>128</v>
      </c>
      <c r="I418" s="20" t="s">
        <v>129</v>
      </c>
      <c r="J418" s="26">
        <v>43081</v>
      </c>
      <c r="L418" s="20" t="s">
        <v>130</v>
      </c>
      <c r="M418" s="20" t="s">
        <v>223</v>
      </c>
      <c r="O418" s="23" t="s">
        <v>132</v>
      </c>
      <c r="P418" s="23" t="s">
        <v>331</v>
      </c>
      <c r="Q418" s="23" t="s">
        <v>332</v>
      </c>
      <c r="R418" s="23" t="s">
        <v>372</v>
      </c>
      <c r="S418" s="19">
        <v>0.46</v>
      </c>
      <c r="V418" s="20">
        <v>227</v>
      </c>
      <c r="W418" s="20">
        <v>1099</v>
      </c>
      <c r="Y418" s="20" t="s">
        <v>214</v>
      </c>
      <c r="Z418" s="20">
        <v>25090</v>
      </c>
      <c r="AA418" s="20">
        <v>3990</v>
      </c>
      <c r="AB418" s="20">
        <v>0.5</v>
      </c>
      <c r="AD418" s="20">
        <v>14155</v>
      </c>
      <c r="AE418" s="20">
        <v>69800</v>
      </c>
      <c r="AF418" s="20">
        <v>12755</v>
      </c>
      <c r="AG418" s="20">
        <v>203</v>
      </c>
      <c r="AH418" s="20">
        <v>267</v>
      </c>
      <c r="AI418" s="20">
        <v>290</v>
      </c>
      <c r="AK418" s="20">
        <v>16575</v>
      </c>
      <c r="AL418" s="20">
        <v>79035</v>
      </c>
      <c r="AO418" s="29">
        <v>0.57999999999999829</v>
      </c>
      <c r="AP418" s="14">
        <v>0.46</v>
      </c>
      <c r="AQ418" s="15">
        <v>0.5</v>
      </c>
      <c r="AR418" s="16">
        <v>2.5089999999999999</v>
      </c>
      <c r="AS418" s="16">
        <v>0.1099</v>
      </c>
      <c r="AT418" s="16">
        <v>2.2700000000000001E-2</v>
      </c>
      <c r="AU418" s="17">
        <v>2.9309258538116172</v>
      </c>
      <c r="AV418" s="16">
        <v>3.11221507214491</v>
      </c>
      <c r="AW418" s="18">
        <v>98.756703238799332</v>
      </c>
      <c r="AX418" s="19">
        <v>3.0854591499999997</v>
      </c>
      <c r="AZ418" s="33"/>
      <c r="BB418" s="20">
        <v>0.57999999999999829</v>
      </c>
      <c r="BC418" s="14">
        <v>0.46</v>
      </c>
      <c r="BD418" s="15">
        <v>0</v>
      </c>
      <c r="BE418" s="16">
        <v>2.5089999999999999</v>
      </c>
      <c r="BF418" s="16">
        <v>0.1099</v>
      </c>
      <c r="BG418" s="16">
        <v>2.2700000000000001E-2</v>
      </c>
      <c r="BH418" s="17">
        <v>2.9237181925212949</v>
      </c>
      <c r="BI418" s="55" t="s">
        <v>132</v>
      </c>
      <c r="BJ418" s="31" t="s">
        <v>62</v>
      </c>
      <c r="BK418" s="16">
        <v>3.1045615888357077</v>
      </c>
      <c r="BL418" s="18">
        <v>98.491459579608147</v>
      </c>
      <c r="BM418" s="19">
        <v>3.0750091499999996</v>
      </c>
    </row>
    <row r="419" spans="1:65" s="33" customFormat="1" ht="12" customHeight="1" x14ac:dyDescent="0.2">
      <c r="A419" s="32" t="s">
        <v>373</v>
      </c>
      <c r="B419" s="37" t="s">
        <v>310</v>
      </c>
      <c r="C419" s="88">
        <v>48.1</v>
      </c>
      <c r="D419" s="37">
        <v>48.53</v>
      </c>
      <c r="E419" s="35">
        <v>0.42999999999999972</v>
      </c>
      <c r="F419" s="33" t="s">
        <v>64</v>
      </c>
      <c r="H419" s="36"/>
      <c r="J419" s="36"/>
      <c r="M419" s="33" t="s">
        <v>223</v>
      </c>
      <c r="O419" s="32" t="s">
        <v>312</v>
      </c>
      <c r="P419" s="32"/>
      <c r="Q419" s="32"/>
      <c r="R419" s="32"/>
      <c r="S419" s="37"/>
      <c r="AO419" s="29">
        <v>0.42999999999999972</v>
      </c>
      <c r="AP419" s="14">
        <v>0</v>
      </c>
      <c r="AQ419" s="15" t="s">
        <v>65</v>
      </c>
      <c r="AR419" s="16" t="s">
        <v>65</v>
      </c>
      <c r="AS419" s="16" t="s">
        <v>65</v>
      </c>
      <c r="AT419" s="16" t="s">
        <v>65</v>
      </c>
      <c r="AU419" s="17">
        <v>0</v>
      </c>
      <c r="AV419" s="16">
        <v>0</v>
      </c>
      <c r="AW419" s="18">
        <v>0</v>
      </c>
      <c r="AX419" s="19" t="s">
        <v>65</v>
      </c>
      <c r="BB419" s="20">
        <v>1.0300000000000011</v>
      </c>
      <c r="BC419" s="14">
        <v>1.44</v>
      </c>
      <c r="BD419" s="15">
        <v>9</v>
      </c>
      <c r="BE419" s="16">
        <v>2.2214</v>
      </c>
      <c r="BF419" s="16">
        <v>0.15210000000000001</v>
      </c>
      <c r="BG419" s="16">
        <v>0.16880000000000001</v>
      </c>
      <c r="BH419" s="17">
        <v>4.0865844234436128</v>
      </c>
      <c r="BI419" s="20"/>
      <c r="BJ419" s="20"/>
      <c r="BK419" s="16">
        <v>4.3393556407078213</v>
      </c>
      <c r="BL419" s="18">
        <v>145.95754194073635</v>
      </c>
      <c r="BM419" s="19">
        <v>4.2576828000000004</v>
      </c>
    </row>
    <row r="420" spans="1:65" s="20" customFormat="1" ht="12" customHeight="1" x14ac:dyDescent="0.2">
      <c r="A420" s="23" t="s">
        <v>374</v>
      </c>
      <c r="B420" s="19" t="s">
        <v>310</v>
      </c>
      <c r="C420" s="86">
        <v>48.53</v>
      </c>
      <c r="D420" s="19">
        <v>49.56</v>
      </c>
      <c r="E420" s="25">
        <v>1.0300000000000011</v>
      </c>
      <c r="F420" s="20" t="s">
        <v>54</v>
      </c>
      <c r="H420" s="26" t="s">
        <v>128</v>
      </c>
      <c r="I420" s="20" t="s">
        <v>129</v>
      </c>
      <c r="J420" s="26">
        <v>43081</v>
      </c>
      <c r="L420" s="20" t="s">
        <v>130</v>
      </c>
      <c r="M420" s="20" t="s">
        <v>223</v>
      </c>
      <c r="O420" s="23" t="s">
        <v>132</v>
      </c>
      <c r="P420" s="23" t="s">
        <v>331</v>
      </c>
      <c r="Q420" s="23" t="s">
        <v>332</v>
      </c>
      <c r="R420" s="23" t="s">
        <v>374</v>
      </c>
      <c r="S420" s="19">
        <v>1.36</v>
      </c>
      <c r="T420" s="20">
        <v>1.52</v>
      </c>
      <c r="V420" s="20">
        <v>1688</v>
      </c>
      <c r="W420" s="20">
        <v>1521</v>
      </c>
      <c r="Y420" s="20" t="s">
        <v>214</v>
      </c>
      <c r="Z420" s="20">
        <v>22214</v>
      </c>
      <c r="AA420" s="20">
        <v>13840</v>
      </c>
      <c r="AB420" s="20">
        <v>9</v>
      </c>
      <c r="AD420" s="20">
        <v>61500</v>
      </c>
      <c r="AE420" s="20">
        <v>147600</v>
      </c>
      <c r="AF420" s="20">
        <v>11457</v>
      </c>
      <c r="AG420" s="20">
        <v>449</v>
      </c>
      <c r="AH420" s="20">
        <v>652</v>
      </c>
      <c r="AI420" s="20">
        <v>594</v>
      </c>
      <c r="AK420" s="20">
        <v>1647</v>
      </c>
      <c r="AL420" s="20">
        <v>60995</v>
      </c>
      <c r="AO420" s="29">
        <v>1.0300000000000011</v>
      </c>
      <c r="AP420" s="14">
        <v>1.44</v>
      </c>
      <c r="AQ420" s="15">
        <v>9</v>
      </c>
      <c r="AR420" s="16">
        <v>2.2214</v>
      </c>
      <c r="AS420" s="16">
        <v>0.15210000000000001</v>
      </c>
      <c r="AT420" s="16">
        <v>0.16880000000000001</v>
      </c>
      <c r="AU420" s="17">
        <v>4.0865844234436128</v>
      </c>
      <c r="AV420" s="16">
        <v>4.3393556407078213</v>
      </c>
      <c r="AW420" s="18">
        <v>145.95754194073635</v>
      </c>
      <c r="AX420" s="19">
        <v>4.2576828000000004</v>
      </c>
      <c r="AZ420" s="33"/>
      <c r="BB420" s="20">
        <v>0.83999999999999631</v>
      </c>
      <c r="BC420" s="14">
        <v>2.5700000000000003</v>
      </c>
      <c r="BD420" s="15">
        <v>0</v>
      </c>
      <c r="BE420" s="16">
        <v>13.439299999999999</v>
      </c>
      <c r="BF420" s="16">
        <v>0.112</v>
      </c>
      <c r="BG420" s="16">
        <v>0.54900000000000004</v>
      </c>
      <c r="BH420" s="17">
        <v>16.421077382855216</v>
      </c>
      <c r="BI420" s="55" t="s">
        <v>132</v>
      </c>
      <c r="BJ420" s="31" t="s">
        <v>62</v>
      </c>
      <c r="BK420" s="16">
        <v>17.436785193769929</v>
      </c>
      <c r="BL420" s="18">
        <v>549.07409591215867</v>
      </c>
      <c r="BM420" s="19">
        <v>17.126438700000001</v>
      </c>
    </row>
    <row r="421" spans="1:65" s="20" customFormat="1" ht="12" customHeight="1" x14ac:dyDescent="0.2">
      <c r="A421" s="23" t="s">
        <v>375</v>
      </c>
      <c r="B421" s="19" t="s">
        <v>310</v>
      </c>
      <c r="C421" s="86">
        <v>49.56</v>
      </c>
      <c r="D421" s="19">
        <v>50.4</v>
      </c>
      <c r="E421" s="25">
        <v>0.83999999999999631</v>
      </c>
      <c r="F421" s="20" t="s">
        <v>54</v>
      </c>
      <c r="H421" s="26" t="s">
        <v>128</v>
      </c>
      <c r="I421" s="20" t="s">
        <v>129</v>
      </c>
      <c r="J421" s="26">
        <v>43081</v>
      </c>
      <c r="L421" s="20" t="s">
        <v>130</v>
      </c>
      <c r="M421" s="20" t="s">
        <v>223</v>
      </c>
      <c r="O421" s="23" t="s">
        <v>150</v>
      </c>
      <c r="P421" s="23" t="s">
        <v>331</v>
      </c>
      <c r="Q421" s="23" t="s">
        <v>332</v>
      </c>
      <c r="R421" s="23" t="s">
        <v>375</v>
      </c>
      <c r="S421" s="19">
        <v>2.74</v>
      </c>
      <c r="T421" s="20">
        <v>2.4</v>
      </c>
      <c r="V421" s="20">
        <v>5490</v>
      </c>
      <c r="W421" s="20">
        <v>1120</v>
      </c>
      <c r="Y421" s="20" t="s">
        <v>214</v>
      </c>
      <c r="Z421" s="20">
        <v>134393</v>
      </c>
      <c r="AA421" s="20">
        <v>11105</v>
      </c>
      <c r="AB421" s="20">
        <v>0.5</v>
      </c>
      <c r="AD421" s="20">
        <v>137750</v>
      </c>
      <c r="AE421" s="20">
        <v>188200</v>
      </c>
      <c r="AF421" s="20">
        <v>4366</v>
      </c>
      <c r="AG421" s="20">
        <v>959</v>
      </c>
      <c r="AH421" s="20">
        <v>216</v>
      </c>
      <c r="AI421" s="20">
        <v>326</v>
      </c>
      <c r="AK421" s="20">
        <v>876</v>
      </c>
      <c r="AL421" s="20">
        <v>17534</v>
      </c>
      <c r="AO421" s="29">
        <v>0.83999999999999631</v>
      </c>
      <c r="AP421" s="14">
        <v>2.5700000000000003</v>
      </c>
      <c r="AQ421" s="15">
        <v>0.5</v>
      </c>
      <c r="AR421" s="16">
        <v>13.439299999999999</v>
      </c>
      <c r="AS421" s="16">
        <v>0.112</v>
      </c>
      <c r="AT421" s="16">
        <v>0.54900000000000004</v>
      </c>
      <c r="AU421" s="17">
        <v>16.428285044145539</v>
      </c>
      <c r="AV421" s="16">
        <v>17.44443867707913</v>
      </c>
      <c r="AW421" s="18">
        <v>549.3393395713498</v>
      </c>
      <c r="AX421" s="19">
        <v>17.1368887</v>
      </c>
      <c r="AZ421" s="33"/>
      <c r="BB421" s="20">
        <v>0.89999999999999858</v>
      </c>
      <c r="BC421" s="14">
        <v>2.72</v>
      </c>
      <c r="BD421" s="15">
        <v>0</v>
      </c>
      <c r="BE421" s="16">
        <v>6.6420000000000003</v>
      </c>
      <c r="BF421" s="16">
        <v>2.5999999999999999E-2</v>
      </c>
      <c r="BG421" s="16">
        <v>0.31969999999999998</v>
      </c>
      <c r="BH421" s="17">
        <v>9.6515891515405805</v>
      </c>
      <c r="BI421" s="55" t="s">
        <v>150</v>
      </c>
      <c r="BJ421" s="31" t="s">
        <v>62</v>
      </c>
      <c r="BK421" s="16">
        <v>10.24857765968772</v>
      </c>
      <c r="BL421" s="18">
        <v>333.58563925333516</v>
      </c>
      <c r="BM421" s="19">
        <v>9.9787389300000005</v>
      </c>
    </row>
    <row r="422" spans="1:65" s="20" customFormat="1" ht="12" customHeight="1" x14ac:dyDescent="0.2">
      <c r="A422" s="23" t="s">
        <v>376</v>
      </c>
      <c r="B422" s="19" t="s">
        <v>310</v>
      </c>
      <c r="C422" s="86">
        <v>50.4</v>
      </c>
      <c r="D422" s="19">
        <v>51.3</v>
      </c>
      <c r="E422" s="25">
        <v>0.89999999999999858</v>
      </c>
      <c r="F422" s="20" t="s">
        <v>54</v>
      </c>
      <c r="H422" s="26" t="s">
        <v>128</v>
      </c>
      <c r="I422" s="20" t="s">
        <v>129</v>
      </c>
      <c r="J422" s="26">
        <v>43081</v>
      </c>
      <c r="L422" s="20" t="s">
        <v>130</v>
      </c>
      <c r="M422" s="20" t="s">
        <v>223</v>
      </c>
      <c r="O422" s="23" t="s">
        <v>150</v>
      </c>
      <c r="P422" s="23" t="s">
        <v>331</v>
      </c>
      <c r="Q422" s="23" t="s">
        <v>332</v>
      </c>
      <c r="R422" s="23" t="s">
        <v>376</v>
      </c>
      <c r="S422" s="19">
        <v>2.74</v>
      </c>
      <c r="T422" s="20">
        <v>2.7</v>
      </c>
      <c r="V422" s="20">
        <v>3197</v>
      </c>
      <c r="W422" s="20">
        <v>260</v>
      </c>
      <c r="Y422" s="20" t="s">
        <v>214</v>
      </c>
      <c r="Z422" s="20">
        <v>66420</v>
      </c>
      <c r="AA422" s="20">
        <v>15645</v>
      </c>
      <c r="AB422" s="20">
        <v>0.5</v>
      </c>
      <c r="AD422" s="20">
        <v>141450</v>
      </c>
      <c r="AE422" s="20">
        <v>201900</v>
      </c>
      <c r="AF422" s="20">
        <v>2774</v>
      </c>
      <c r="AG422" s="20">
        <v>701</v>
      </c>
      <c r="AH422" s="20">
        <v>134</v>
      </c>
      <c r="AI422" s="20">
        <v>236</v>
      </c>
      <c r="AK422" s="20">
        <v>418</v>
      </c>
      <c r="AL422" s="20">
        <v>27363</v>
      </c>
      <c r="AO422" s="29">
        <v>0.89999999999999858</v>
      </c>
      <c r="AP422" s="14">
        <v>2.72</v>
      </c>
      <c r="AQ422" s="15">
        <v>0.5</v>
      </c>
      <c r="AR422" s="16">
        <v>6.6420000000000003</v>
      </c>
      <c r="AS422" s="16">
        <v>2.5999999999999999E-2</v>
      </c>
      <c r="AT422" s="16">
        <v>0.31969999999999998</v>
      </c>
      <c r="AU422" s="17">
        <v>9.6587968128309036</v>
      </c>
      <c r="AV422" s="16">
        <v>10.256231142996922</v>
      </c>
      <c r="AW422" s="18">
        <v>333.85088291252634</v>
      </c>
      <c r="AX422" s="19">
        <v>9.989188930000001</v>
      </c>
      <c r="AZ422" s="33"/>
      <c r="BB422" s="20">
        <v>0.70000000000000284</v>
      </c>
      <c r="BC422" s="14">
        <v>1.085</v>
      </c>
      <c r="BD422" s="15">
        <v>0</v>
      </c>
      <c r="BE422" s="16">
        <v>6.5164999999999997</v>
      </c>
      <c r="BF422" s="16">
        <v>3.2399999999999998E-2</v>
      </c>
      <c r="BG422" s="16">
        <v>0.30220000000000002</v>
      </c>
      <c r="BH422" s="17">
        <v>7.8651946728424535</v>
      </c>
      <c r="BI422" s="55" t="s">
        <v>150</v>
      </c>
      <c r="BJ422" s="31" t="s">
        <v>62</v>
      </c>
      <c r="BK422" s="16">
        <v>8.3516877011203476</v>
      </c>
      <c r="BL422" s="18">
        <v>261.50555683451057</v>
      </c>
      <c r="BM422" s="19">
        <v>8.2017802</v>
      </c>
    </row>
    <row r="423" spans="1:65" s="20" customFormat="1" ht="12" customHeight="1" x14ac:dyDescent="0.2">
      <c r="A423" s="23" t="s">
        <v>377</v>
      </c>
      <c r="B423" s="19" t="s">
        <v>310</v>
      </c>
      <c r="C423" s="86">
        <v>51.3</v>
      </c>
      <c r="D423" s="19">
        <v>52</v>
      </c>
      <c r="E423" s="25">
        <v>0.70000000000000284</v>
      </c>
      <c r="F423" s="20" t="s">
        <v>54</v>
      </c>
      <c r="H423" s="26" t="s">
        <v>128</v>
      </c>
      <c r="I423" s="20" t="s">
        <v>129</v>
      </c>
      <c r="J423" s="26">
        <v>43081</v>
      </c>
      <c r="L423" s="20" t="s">
        <v>130</v>
      </c>
      <c r="M423" s="20" t="s">
        <v>223</v>
      </c>
      <c r="O423" s="23" t="s">
        <v>150</v>
      </c>
      <c r="P423" s="23" t="s">
        <v>331</v>
      </c>
      <c r="Q423" s="23" t="s">
        <v>332</v>
      </c>
      <c r="R423" s="23" t="s">
        <v>377</v>
      </c>
      <c r="S423" s="19">
        <v>1.1299999999999999</v>
      </c>
      <c r="T423" s="20">
        <v>1.04</v>
      </c>
      <c r="V423" s="20">
        <v>3022</v>
      </c>
      <c r="W423" s="20">
        <v>324</v>
      </c>
      <c r="Y423" s="20" t="s">
        <v>214</v>
      </c>
      <c r="Z423" s="20">
        <v>65165</v>
      </c>
      <c r="AA423" s="20">
        <v>7625</v>
      </c>
      <c r="AB423" s="20">
        <v>0.5</v>
      </c>
      <c r="AD423" s="20">
        <v>133000</v>
      </c>
      <c r="AE423" s="20">
        <v>179250</v>
      </c>
      <c r="AF423" s="20">
        <v>4796</v>
      </c>
      <c r="AG423" s="20">
        <v>454</v>
      </c>
      <c r="AH423" s="20">
        <v>122</v>
      </c>
      <c r="AI423" s="20">
        <v>184</v>
      </c>
      <c r="AK423" s="20">
        <v>751</v>
      </c>
      <c r="AL423" s="20">
        <v>39050</v>
      </c>
      <c r="AO423" s="29">
        <v>0.70000000000000284</v>
      </c>
      <c r="AP423" s="14">
        <v>1.085</v>
      </c>
      <c r="AQ423" s="15">
        <v>0.5</v>
      </c>
      <c r="AR423" s="16">
        <v>6.5164999999999997</v>
      </c>
      <c r="AS423" s="16">
        <v>3.2399999999999998E-2</v>
      </c>
      <c r="AT423" s="16">
        <v>0.30220000000000002</v>
      </c>
      <c r="AU423" s="17">
        <v>7.8724023341327758</v>
      </c>
      <c r="AV423" s="16">
        <v>8.3593411844295495</v>
      </c>
      <c r="AW423" s="18">
        <v>261.77080049370176</v>
      </c>
      <c r="AX423" s="19">
        <v>8.2122302000000005</v>
      </c>
      <c r="AZ423" s="33"/>
      <c r="BB423" s="20">
        <v>1</v>
      </c>
      <c r="BC423" s="14">
        <v>0.90999999999999992</v>
      </c>
      <c r="BD423" s="15">
        <v>0</v>
      </c>
      <c r="BE423" s="16">
        <v>2.0709</v>
      </c>
      <c r="BF423" s="16">
        <v>4.7E-2</v>
      </c>
      <c r="BG423" s="16">
        <v>0.31309999999999999</v>
      </c>
      <c r="BH423" s="17">
        <v>3.5333249476407111</v>
      </c>
      <c r="BI423" s="55" t="s">
        <v>150</v>
      </c>
      <c r="BJ423" s="31" t="s">
        <v>62</v>
      </c>
      <c r="BK423" s="16">
        <v>3.7518749041475528</v>
      </c>
      <c r="BL423" s="18">
        <v>122.04198960313786</v>
      </c>
      <c r="BM423" s="19">
        <v>3.61266759</v>
      </c>
    </row>
    <row r="424" spans="1:65" s="20" customFormat="1" ht="12" customHeight="1" x14ac:dyDescent="0.2">
      <c r="A424" s="23" t="s">
        <v>378</v>
      </c>
      <c r="B424" s="19" t="s">
        <v>310</v>
      </c>
      <c r="C424" s="86">
        <v>52</v>
      </c>
      <c r="D424" s="19">
        <v>53</v>
      </c>
      <c r="E424" s="25">
        <v>1</v>
      </c>
      <c r="F424" s="20" t="s">
        <v>54</v>
      </c>
      <c r="H424" s="26" t="s">
        <v>128</v>
      </c>
      <c r="I424" s="20" t="s">
        <v>129</v>
      </c>
      <c r="J424" s="26">
        <v>43081</v>
      </c>
      <c r="L424" s="20" t="s">
        <v>130</v>
      </c>
      <c r="M424" s="20" t="s">
        <v>223</v>
      </c>
      <c r="O424" s="23" t="s">
        <v>150</v>
      </c>
      <c r="P424" s="23" t="s">
        <v>331</v>
      </c>
      <c r="Q424" s="23" t="s">
        <v>332</v>
      </c>
      <c r="R424" s="23" t="s">
        <v>378</v>
      </c>
      <c r="S424" s="19">
        <v>0.84</v>
      </c>
      <c r="T424" s="20">
        <v>0.98</v>
      </c>
      <c r="V424" s="20">
        <v>3131</v>
      </c>
      <c r="W424" s="20">
        <v>470</v>
      </c>
      <c r="Y424" s="20" t="s">
        <v>214</v>
      </c>
      <c r="Z424" s="20">
        <v>20709</v>
      </c>
      <c r="AA424" s="20">
        <v>6370</v>
      </c>
      <c r="AB424" s="20">
        <v>0.5</v>
      </c>
      <c r="AD424" s="20">
        <v>92100</v>
      </c>
      <c r="AE424" s="20">
        <v>151050</v>
      </c>
      <c r="AF424" s="20">
        <v>5090</v>
      </c>
      <c r="AG424" s="20">
        <v>246</v>
      </c>
      <c r="AH424" s="20">
        <v>205</v>
      </c>
      <c r="AI424" s="20">
        <v>242</v>
      </c>
      <c r="AK424" s="20">
        <v>618</v>
      </c>
      <c r="AL424" s="20">
        <v>67925</v>
      </c>
      <c r="AO424" s="29">
        <v>1</v>
      </c>
      <c r="AP424" s="14">
        <v>0.90999999999999992</v>
      </c>
      <c r="AQ424" s="15">
        <v>0.5</v>
      </c>
      <c r="AR424" s="16">
        <v>2.0709</v>
      </c>
      <c r="AS424" s="16">
        <v>4.7E-2</v>
      </c>
      <c r="AT424" s="16">
        <v>0.31309999999999999</v>
      </c>
      <c r="AU424" s="17">
        <v>3.5405326089310334</v>
      </c>
      <c r="AV424" s="16">
        <v>3.7595283874567551</v>
      </c>
      <c r="AW424" s="18">
        <v>122.30723326232905</v>
      </c>
      <c r="AX424" s="19">
        <v>3.6231175900000001</v>
      </c>
      <c r="AZ424" s="33"/>
      <c r="BB424" s="20">
        <v>0.96999999999999886</v>
      </c>
      <c r="BC424" s="14">
        <v>0.79</v>
      </c>
      <c r="BD424" s="15">
        <v>0</v>
      </c>
      <c r="BE424" s="16">
        <v>1.6119000000000001</v>
      </c>
      <c r="BF424" s="16">
        <v>9.9099999999999994E-2</v>
      </c>
      <c r="BG424" s="16">
        <v>0.3</v>
      </c>
      <c r="BH424" s="17">
        <v>2.9793389361317804</v>
      </c>
      <c r="BI424" s="55" t="s">
        <v>150</v>
      </c>
      <c r="BJ424" s="31" t="s">
        <v>62</v>
      </c>
      <c r="BK424" s="16">
        <v>3.1636226928084823</v>
      </c>
      <c r="BL424" s="18">
        <v>103.74533493019663</v>
      </c>
      <c r="BM424" s="19">
        <v>3.0401978800000005</v>
      </c>
    </row>
    <row r="425" spans="1:65" s="20" customFormat="1" ht="12" customHeight="1" x14ac:dyDescent="0.2">
      <c r="A425" s="23" t="s">
        <v>379</v>
      </c>
      <c r="B425" s="19" t="s">
        <v>310</v>
      </c>
      <c r="C425" s="86">
        <v>53</v>
      </c>
      <c r="D425" s="19">
        <v>53.97</v>
      </c>
      <c r="E425" s="25">
        <v>0.96999999999999886</v>
      </c>
      <c r="F425" s="20" t="s">
        <v>54</v>
      </c>
      <c r="H425" s="26" t="s">
        <v>128</v>
      </c>
      <c r="I425" s="20" t="s">
        <v>129</v>
      </c>
      <c r="J425" s="26">
        <v>43081</v>
      </c>
      <c r="L425" s="20" t="s">
        <v>130</v>
      </c>
      <c r="M425" s="20" t="s">
        <v>223</v>
      </c>
      <c r="O425" s="23" t="s">
        <v>150</v>
      </c>
      <c r="P425" s="23" t="s">
        <v>331</v>
      </c>
      <c r="Q425" s="23" t="s">
        <v>332</v>
      </c>
      <c r="R425" s="23" t="s">
        <v>379</v>
      </c>
      <c r="S425" s="19">
        <v>0.78</v>
      </c>
      <c r="T425" s="20">
        <v>0.8</v>
      </c>
      <c r="V425" s="20">
        <v>3000</v>
      </c>
      <c r="W425" s="20">
        <v>991</v>
      </c>
      <c r="Y425" s="20" t="s">
        <v>214</v>
      </c>
      <c r="Z425" s="20">
        <v>16119</v>
      </c>
      <c r="AA425" s="20">
        <v>6740</v>
      </c>
      <c r="AB425" s="20">
        <v>0.5</v>
      </c>
      <c r="AD425" s="20">
        <v>72550</v>
      </c>
      <c r="AE425" s="20">
        <v>101950</v>
      </c>
      <c r="AF425" s="20">
        <v>999</v>
      </c>
      <c r="AG425" s="20">
        <v>239</v>
      </c>
      <c r="AH425" s="20">
        <v>282</v>
      </c>
      <c r="AI425" s="20">
        <v>376</v>
      </c>
      <c r="AK425" s="20">
        <v>413</v>
      </c>
      <c r="AL425" s="20">
        <v>97075</v>
      </c>
      <c r="AO425" s="29">
        <v>0.96999999999999886</v>
      </c>
      <c r="AP425" s="14">
        <v>0.79</v>
      </c>
      <c r="AQ425" s="15">
        <v>0.5</v>
      </c>
      <c r="AR425" s="16">
        <v>1.6119000000000001</v>
      </c>
      <c r="AS425" s="16">
        <v>9.9099999999999994E-2</v>
      </c>
      <c r="AT425" s="16">
        <v>0.3</v>
      </c>
      <c r="AU425" s="17">
        <v>2.9865465974221026</v>
      </c>
      <c r="AV425" s="16">
        <v>3.1712761761176842</v>
      </c>
      <c r="AW425" s="18">
        <v>104.01057858938779</v>
      </c>
      <c r="AX425" s="19">
        <v>3.0506478800000005</v>
      </c>
      <c r="AZ425" s="33"/>
      <c r="BB425" s="20">
        <v>1.0300000000000011</v>
      </c>
      <c r="BC425" s="14">
        <v>2.9</v>
      </c>
      <c r="BD425" s="15">
        <v>0</v>
      </c>
      <c r="BE425" s="16">
        <v>6.8513000000000002</v>
      </c>
      <c r="BF425" s="16">
        <v>6.1800000000000001E-2</v>
      </c>
      <c r="BG425" s="16">
        <v>0.35809999999999997</v>
      </c>
      <c r="BH425" s="17">
        <v>10.125930757299306</v>
      </c>
      <c r="BI425" s="55" t="s">
        <v>150</v>
      </c>
      <c r="BJ425" s="31" t="s">
        <v>62</v>
      </c>
      <c r="BK425" s="16">
        <v>10.752259147524706</v>
      </c>
      <c r="BL425" s="18">
        <v>350.7783712627471</v>
      </c>
      <c r="BM425" s="19">
        <v>10.462865730000001</v>
      </c>
    </row>
    <row r="426" spans="1:65" s="20" customFormat="1" ht="12" customHeight="1" x14ac:dyDescent="0.2">
      <c r="A426" s="23" t="s">
        <v>380</v>
      </c>
      <c r="B426" s="19" t="s">
        <v>310</v>
      </c>
      <c r="C426" s="86">
        <v>53.97</v>
      </c>
      <c r="D426" s="19">
        <v>55</v>
      </c>
      <c r="E426" s="25">
        <v>1.0300000000000011</v>
      </c>
      <c r="F426" s="20" t="s">
        <v>54</v>
      </c>
      <c r="H426" s="26" t="s">
        <v>128</v>
      </c>
      <c r="I426" s="20" t="s">
        <v>129</v>
      </c>
      <c r="J426" s="26">
        <v>43081</v>
      </c>
      <c r="L426" s="20" t="s">
        <v>130</v>
      </c>
      <c r="M426" s="20" t="s">
        <v>223</v>
      </c>
      <c r="O426" s="23" t="s">
        <v>150</v>
      </c>
      <c r="P426" s="23" t="s">
        <v>331</v>
      </c>
      <c r="Q426" s="23" t="s">
        <v>332</v>
      </c>
      <c r="R426" s="23" t="s">
        <v>380</v>
      </c>
      <c r="S426" s="19">
        <v>2.76</v>
      </c>
      <c r="T426" s="20">
        <v>3.04</v>
      </c>
      <c r="V426" s="20">
        <v>3581</v>
      </c>
      <c r="W426" s="20">
        <v>618</v>
      </c>
      <c r="Y426" s="20" t="s">
        <v>214</v>
      </c>
      <c r="Z426" s="20">
        <v>68513</v>
      </c>
      <c r="AA426" s="20">
        <v>13335</v>
      </c>
      <c r="AB426" s="20">
        <v>0.5</v>
      </c>
      <c r="AD426" s="20">
        <v>124450</v>
      </c>
      <c r="AE426" s="20">
        <v>182350</v>
      </c>
      <c r="AF426" s="20">
        <v>2376</v>
      </c>
      <c r="AG426" s="20">
        <v>678</v>
      </c>
      <c r="AH426" s="20">
        <v>151</v>
      </c>
      <c r="AI426" s="20">
        <v>179</v>
      </c>
      <c r="AK426" s="20">
        <v>215</v>
      </c>
      <c r="AL426" s="20">
        <v>39864</v>
      </c>
      <c r="AO426" s="29">
        <v>1.0300000000000011</v>
      </c>
      <c r="AP426" s="14">
        <v>2.9</v>
      </c>
      <c r="AQ426" s="15">
        <v>0.5</v>
      </c>
      <c r="AR426" s="16">
        <v>6.8513000000000002</v>
      </c>
      <c r="AS426" s="16">
        <v>6.1800000000000001E-2</v>
      </c>
      <c r="AT426" s="16">
        <v>0.35809999999999997</v>
      </c>
      <c r="AU426" s="17">
        <v>10.133138418589629</v>
      </c>
      <c r="AV426" s="16">
        <v>10.759912630833909</v>
      </c>
      <c r="AW426" s="18">
        <v>351.04361492193829</v>
      </c>
      <c r="AX426" s="19">
        <v>10.473315730000001</v>
      </c>
      <c r="AZ426" s="33"/>
      <c r="BB426" s="20">
        <v>1.1000000000000014</v>
      </c>
      <c r="BC426" s="14">
        <v>1.94</v>
      </c>
      <c r="BD426" s="15">
        <v>0</v>
      </c>
      <c r="BE426" s="16">
        <v>8.7750000000000004</v>
      </c>
      <c r="BF426" s="16">
        <v>4.5999999999999999E-2</v>
      </c>
      <c r="BG426" s="16">
        <v>0.44850000000000001</v>
      </c>
      <c r="BH426" s="17">
        <v>11.157540955700886</v>
      </c>
      <c r="BI426" s="55" t="s">
        <v>150</v>
      </c>
      <c r="BJ426" s="31" t="s">
        <v>62</v>
      </c>
      <c r="BK426" s="16">
        <v>11.847678468306391</v>
      </c>
      <c r="BL426" s="18">
        <v>374.73473387921695</v>
      </c>
      <c r="BM426" s="19">
        <v>11.601838450000001</v>
      </c>
    </row>
    <row r="427" spans="1:65" s="20" customFormat="1" ht="12" customHeight="1" x14ac:dyDescent="0.2">
      <c r="A427" s="23" t="s">
        <v>381</v>
      </c>
      <c r="B427" s="19" t="s">
        <v>310</v>
      </c>
      <c r="C427" s="86">
        <v>55</v>
      </c>
      <c r="D427" s="19">
        <v>56.1</v>
      </c>
      <c r="E427" s="25">
        <v>1.1000000000000014</v>
      </c>
      <c r="F427" s="20" t="s">
        <v>54</v>
      </c>
      <c r="H427" s="26" t="s">
        <v>128</v>
      </c>
      <c r="I427" s="20" t="s">
        <v>129</v>
      </c>
      <c r="J427" s="26">
        <v>43081</v>
      </c>
      <c r="L427" s="20" t="s">
        <v>130</v>
      </c>
      <c r="M427" s="20" t="s">
        <v>223</v>
      </c>
      <c r="O427" s="23" t="s">
        <v>150</v>
      </c>
      <c r="P427" s="23" t="s">
        <v>331</v>
      </c>
      <c r="Q427" s="23" t="s">
        <v>332</v>
      </c>
      <c r="R427" s="23" t="s">
        <v>381</v>
      </c>
      <c r="S427" s="19">
        <v>1.92</v>
      </c>
      <c r="T427" s="20">
        <v>1.96</v>
      </c>
      <c r="V427" s="20">
        <v>4485</v>
      </c>
      <c r="W427" s="20">
        <v>460</v>
      </c>
      <c r="Y427" s="20" t="s">
        <v>214</v>
      </c>
      <c r="Z427" s="20">
        <v>87750</v>
      </c>
      <c r="AA427" s="20">
        <v>9640</v>
      </c>
      <c r="AB427" s="20">
        <v>0.5</v>
      </c>
      <c r="AD427" s="20">
        <v>133300</v>
      </c>
      <c r="AE427" s="20">
        <v>190850</v>
      </c>
      <c r="AF427" s="20">
        <v>3341</v>
      </c>
      <c r="AG427" s="20">
        <v>679</v>
      </c>
      <c r="AH427" s="20">
        <v>132</v>
      </c>
      <c r="AI427" s="20">
        <v>184</v>
      </c>
      <c r="AK427" s="20">
        <v>404</v>
      </c>
      <c r="AL427" s="20">
        <v>24882</v>
      </c>
      <c r="AO427" s="29">
        <v>1.1000000000000014</v>
      </c>
      <c r="AP427" s="14">
        <v>1.94</v>
      </c>
      <c r="AQ427" s="15">
        <v>0.5</v>
      </c>
      <c r="AR427" s="16">
        <v>8.7750000000000004</v>
      </c>
      <c r="AS427" s="16">
        <v>4.5999999999999999E-2</v>
      </c>
      <c r="AT427" s="16">
        <v>0.44850000000000001</v>
      </c>
      <c r="AU427" s="17">
        <v>11.16474861699121</v>
      </c>
      <c r="AV427" s="16">
        <v>11.855331951615593</v>
      </c>
      <c r="AW427" s="18">
        <v>374.99997753840813</v>
      </c>
      <c r="AX427" s="19">
        <v>11.612288450000001</v>
      </c>
      <c r="AZ427" s="33"/>
      <c r="BB427" s="20">
        <v>1.1000000000000014</v>
      </c>
      <c r="BC427" s="14">
        <v>2.98</v>
      </c>
      <c r="BD427" s="15">
        <v>0</v>
      </c>
      <c r="BE427" s="16">
        <v>5.83</v>
      </c>
      <c r="BF427" s="16">
        <v>3.32E-2</v>
      </c>
      <c r="BG427" s="16">
        <v>0.44009999999999999</v>
      </c>
      <c r="BH427" s="17">
        <v>9.4003903116605905</v>
      </c>
      <c r="BI427" s="55" t="s">
        <v>150</v>
      </c>
      <c r="BJ427" s="31" t="s">
        <v>62</v>
      </c>
      <c r="BK427" s="16">
        <v>9.981841189857505</v>
      </c>
      <c r="BL427" s="18">
        <v>328.29260771137456</v>
      </c>
      <c r="BM427" s="19">
        <v>9.6639550500000002</v>
      </c>
    </row>
    <row r="428" spans="1:65" s="20" customFormat="1" ht="12" customHeight="1" x14ac:dyDescent="0.2">
      <c r="A428" s="23" t="s">
        <v>382</v>
      </c>
      <c r="B428" s="19" t="s">
        <v>310</v>
      </c>
      <c r="C428" s="86">
        <v>56.1</v>
      </c>
      <c r="D428" s="19">
        <v>57.2</v>
      </c>
      <c r="E428" s="25">
        <v>1.1000000000000014</v>
      </c>
      <c r="F428" s="20" t="s">
        <v>54</v>
      </c>
      <c r="H428" s="26" t="s">
        <v>128</v>
      </c>
      <c r="I428" s="20" t="s">
        <v>129</v>
      </c>
      <c r="J428" s="26">
        <v>43081</v>
      </c>
      <c r="L428" s="20" t="s">
        <v>130</v>
      </c>
      <c r="M428" s="20" t="s">
        <v>223</v>
      </c>
      <c r="O428" s="23" t="s">
        <v>150</v>
      </c>
      <c r="P428" s="23" t="s">
        <v>331</v>
      </c>
      <c r="Q428" s="23" t="s">
        <v>332</v>
      </c>
      <c r="R428" s="23" t="s">
        <v>382</v>
      </c>
      <c r="S428" s="19">
        <v>2.94</v>
      </c>
      <c r="T428" s="20">
        <v>3.02</v>
      </c>
      <c r="V428" s="20">
        <v>4401</v>
      </c>
      <c r="W428" s="20">
        <v>332</v>
      </c>
      <c r="Y428" s="20" t="s">
        <v>214</v>
      </c>
      <c r="Z428" s="20">
        <v>58300</v>
      </c>
      <c r="AA428" s="20">
        <v>13150</v>
      </c>
      <c r="AB428" s="20">
        <v>0.5</v>
      </c>
      <c r="AD428" s="20">
        <v>148300</v>
      </c>
      <c r="AE428" s="20">
        <v>194150</v>
      </c>
      <c r="AF428" s="20">
        <v>2353</v>
      </c>
      <c r="AG428" s="20">
        <v>630</v>
      </c>
      <c r="AH428" s="20">
        <v>122</v>
      </c>
      <c r="AI428" s="20">
        <v>226</v>
      </c>
      <c r="AK428" s="20">
        <v>401</v>
      </c>
      <c r="AL428" s="20">
        <v>32412</v>
      </c>
      <c r="AO428" s="29">
        <v>1.1000000000000014</v>
      </c>
      <c r="AP428" s="14">
        <v>2.98</v>
      </c>
      <c r="AQ428" s="15">
        <v>0.5</v>
      </c>
      <c r="AR428" s="16">
        <v>5.83</v>
      </c>
      <c r="AS428" s="16">
        <v>3.32E-2</v>
      </c>
      <c r="AT428" s="16">
        <v>0.44009999999999999</v>
      </c>
      <c r="AU428" s="17">
        <v>9.4075979729509136</v>
      </c>
      <c r="AV428" s="16">
        <v>9.9894946731667069</v>
      </c>
      <c r="AW428" s="18">
        <v>328.55785137056574</v>
      </c>
      <c r="AX428" s="19">
        <v>9.6744050500000007</v>
      </c>
      <c r="AZ428" s="33"/>
      <c r="BB428" s="20">
        <v>1.2399999999999949</v>
      </c>
      <c r="BC428" s="14">
        <v>4.1050000000000004</v>
      </c>
      <c r="BD428" s="15">
        <v>0</v>
      </c>
      <c r="BE428" s="16">
        <v>8.7345000000000006</v>
      </c>
      <c r="BF428" s="16">
        <v>0.1653</v>
      </c>
      <c r="BG428" s="16">
        <v>0.6149</v>
      </c>
      <c r="BH428" s="17">
        <v>13.688223623163463</v>
      </c>
      <c r="BI428" s="55" t="s">
        <v>150</v>
      </c>
      <c r="BJ428" s="31" t="s">
        <v>62</v>
      </c>
      <c r="BK428" s="16">
        <v>14.534893748846592</v>
      </c>
      <c r="BL428" s="18">
        <v>476.9135827701989</v>
      </c>
      <c r="BM428" s="19">
        <v>14.104096750000002</v>
      </c>
    </row>
    <row r="429" spans="1:65" s="20" customFormat="1" ht="12" customHeight="1" x14ac:dyDescent="0.2">
      <c r="A429" s="23" t="s">
        <v>383</v>
      </c>
      <c r="B429" s="19" t="s">
        <v>310</v>
      </c>
      <c r="C429" s="86">
        <v>57.2</v>
      </c>
      <c r="D429" s="19">
        <v>58.44</v>
      </c>
      <c r="E429" s="25">
        <v>1.2399999999999949</v>
      </c>
      <c r="F429" s="20" t="s">
        <v>54</v>
      </c>
      <c r="H429" s="26" t="s">
        <v>128</v>
      </c>
      <c r="I429" s="20" t="s">
        <v>129</v>
      </c>
      <c r="J429" s="26">
        <v>43081</v>
      </c>
      <c r="L429" s="20" t="s">
        <v>130</v>
      </c>
      <c r="M429" s="20" t="s">
        <v>223</v>
      </c>
      <c r="O429" s="23" t="s">
        <v>150</v>
      </c>
      <c r="P429" s="23" t="s">
        <v>331</v>
      </c>
      <c r="Q429" s="23" t="s">
        <v>332</v>
      </c>
      <c r="R429" s="23" t="s">
        <v>383</v>
      </c>
      <c r="S429" s="19">
        <v>4.2</v>
      </c>
      <c r="T429" s="20">
        <v>4.01</v>
      </c>
      <c r="V429" s="20">
        <v>6149</v>
      </c>
      <c r="W429" s="20">
        <v>1653</v>
      </c>
      <c r="Y429" s="20" t="s">
        <v>214</v>
      </c>
      <c r="Z429" s="20">
        <v>87345</v>
      </c>
      <c r="AA429" s="20">
        <v>8260</v>
      </c>
      <c r="AB429" s="20">
        <v>0.5</v>
      </c>
      <c r="AD429" s="20">
        <v>138350</v>
      </c>
      <c r="AE429" s="20">
        <v>208600</v>
      </c>
      <c r="AF429" s="20">
        <v>4434</v>
      </c>
      <c r="AG429" s="20">
        <v>621</v>
      </c>
      <c r="AH429" s="20">
        <v>185</v>
      </c>
      <c r="AI429" s="20">
        <v>492</v>
      </c>
      <c r="AK429" s="20">
        <v>610</v>
      </c>
      <c r="AL429" s="20">
        <v>16181</v>
      </c>
      <c r="AO429" s="29">
        <v>1.2399999999999949</v>
      </c>
      <c r="AP429" s="14">
        <v>4.1050000000000004</v>
      </c>
      <c r="AQ429" s="15">
        <v>0.5</v>
      </c>
      <c r="AR429" s="16">
        <v>8.7345000000000006</v>
      </c>
      <c r="AS429" s="16">
        <v>0.1653</v>
      </c>
      <c r="AT429" s="16">
        <v>0.6149</v>
      </c>
      <c r="AU429" s="17">
        <v>13.695431284453786</v>
      </c>
      <c r="AV429" s="16">
        <v>14.542547232155796</v>
      </c>
      <c r="AW429" s="18">
        <v>477.17882642939009</v>
      </c>
      <c r="AX429" s="19">
        <v>14.114546750000002</v>
      </c>
      <c r="AZ429" s="98"/>
      <c r="BB429" s="20">
        <v>0.89000000000000057</v>
      </c>
      <c r="BC429" s="14">
        <v>1.6099999999999999</v>
      </c>
      <c r="BD429" s="15">
        <v>0</v>
      </c>
      <c r="BE429" s="16">
        <v>4.8235999999999999</v>
      </c>
      <c r="BF429" s="16">
        <v>7.2499999999999995E-2</v>
      </c>
      <c r="BG429" s="16">
        <v>0.15379999999999999</v>
      </c>
      <c r="BH429" s="17">
        <v>6.5073996864270587</v>
      </c>
      <c r="BI429" s="55" t="s">
        <v>150</v>
      </c>
      <c r="BJ429" s="31" t="s">
        <v>62</v>
      </c>
      <c r="BK429" s="16">
        <v>6.909907788431914</v>
      </c>
      <c r="BL429" s="18">
        <v>223.23515852862855</v>
      </c>
      <c r="BM429" s="19">
        <v>6.7635390199999996</v>
      </c>
    </row>
    <row r="430" spans="1:65" s="20" customFormat="1" ht="12" customHeight="1" x14ac:dyDescent="0.2">
      <c r="A430" s="23" t="s">
        <v>384</v>
      </c>
      <c r="B430" s="19" t="s">
        <v>310</v>
      </c>
      <c r="C430" s="86">
        <v>58.44</v>
      </c>
      <c r="D430" s="19">
        <v>59.33</v>
      </c>
      <c r="E430" s="25">
        <v>0.89000000000000057</v>
      </c>
      <c r="F430" s="20" t="s">
        <v>54</v>
      </c>
      <c r="H430" s="26" t="s">
        <v>128</v>
      </c>
      <c r="I430" s="20" t="s">
        <v>129</v>
      </c>
      <c r="J430" s="26">
        <v>43081</v>
      </c>
      <c r="L430" s="20" t="s">
        <v>130</v>
      </c>
      <c r="M430" s="20" t="s">
        <v>223</v>
      </c>
      <c r="O430" s="23" t="s">
        <v>150</v>
      </c>
      <c r="P430" s="23" t="s">
        <v>331</v>
      </c>
      <c r="Q430" s="23" t="s">
        <v>332</v>
      </c>
      <c r="R430" s="23" t="s">
        <v>384</v>
      </c>
      <c r="S430" s="19">
        <v>1.5</v>
      </c>
      <c r="T430" s="20">
        <v>1.72</v>
      </c>
      <c r="V430" s="20">
        <v>1538</v>
      </c>
      <c r="W430" s="20">
        <v>725</v>
      </c>
      <c r="Y430" s="20" t="s">
        <v>214</v>
      </c>
      <c r="Z430" s="20">
        <v>48236</v>
      </c>
      <c r="AA430" s="20">
        <v>7375</v>
      </c>
      <c r="AB430" s="20">
        <v>0.5</v>
      </c>
      <c r="AD430" s="20">
        <v>95950</v>
      </c>
      <c r="AE430" s="20">
        <v>176200</v>
      </c>
      <c r="AF430" s="20">
        <v>5480</v>
      </c>
      <c r="AG430" s="20">
        <v>421</v>
      </c>
      <c r="AH430" s="20">
        <v>112</v>
      </c>
      <c r="AI430" s="20">
        <v>215</v>
      </c>
      <c r="AK430" s="20">
        <v>1735</v>
      </c>
      <c r="AL430" s="20">
        <v>45672</v>
      </c>
      <c r="AO430" s="29">
        <v>0.89000000000000057</v>
      </c>
      <c r="AP430" s="14">
        <v>1.6099999999999999</v>
      </c>
      <c r="AQ430" s="15">
        <v>0.5</v>
      </c>
      <c r="AR430" s="16">
        <v>4.8235999999999999</v>
      </c>
      <c r="AS430" s="16">
        <v>7.2499999999999995E-2</v>
      </c>
      <c r="AT430" s="16">
        <v>0.15379999999999999</v>
      </c>
      <c r="AU430" s="17">
        <v>6.5146073477173809</v>
      </c>
      <c r="AV430" s="16">
        <v>6.9175612717411168</v>
      </c>
      <c r="AW430" s="18">
        <v>223.50040218781973</v>
      </c>
      <c r="AX430" s="19">
        <v>6.7739890199999993</v>
      </c>
      <c r="AZ430" s="98"/>
      <c r="BB430" s="20">
        <v>1.1400000000000006</v>
      </c>
      <c r="BC430" s="14">
        <v>9.879999999999999</v>
      </c>
      <c r="BD430" s="15">
        <v>223</v>
      </c>
      <c r="BE430" s="16">
        <v>10.314</v>
      </c>
      <c r="BF430" s="16">
        <v>2.6993</v>
      </c>
      <c r="BG430" s="16">
        <v>0.58189999999999997</v>
      </c>
      <c r="BH430" s="17">
        <v>25.335887106374077</v>
      </c>
      <c r="BI430" s="55" t="s">
        <v>150</v>
      </c>
      <c r="BJ430" s="31" t="s">
        <v>62</v>
      </c>
      <c r="BK430" s="16">
        <v>26.903010738424278</v>
      </c>
      <c r="BL430" s="18">
        <v>941.36157340476348</v>
      </c>
      <c r="BM430" s="19">
        <v>27.518054749999997</v>
      </c>
    </row>
    <row r="431" spans="1:65" s="20" customFormat="1" ht="12" customHeight="1" x14ac:dyDescent="0.2">
      <c r="A431" s="23" t="s">
        <v>385</v>
      </c>
      <c r="B431" s="19" t="s">
        <v>310</v>
      </c>
      <c r="C431" s="86">
        <v>59.33</v>
      </c>
      <c r="D431" s="19">
        <v>60.47</v>
      </c>
      <c r="E431" s="25">
        <v>1.1400000000000006</v>
      </c>
      <c r="F431" s="20" t="s">
        <v>54</v>
      </c>
      <c r="H431" s="26" t="s">
        <v>128</v>
      </c>
      <c r="I431" s="20" t="s">
        <v>129</v>
      </c>
      <c r="J431" s="26">
        <v>43081</v>
      </c>
      <c r="L431" s="20" t="s">
        <v>130</v>
      </c>
      <c r="M431" s="20" t="s">
        <v>223</v>
      </c>
      <c r="O431" s="23" t="s">
        <v>150</v>
      </c>
      <c r="P431" s="23" t="s">
        <v>331</v>
      </c>
      <c r="Q431" s="23" t="s">
        <v>332</v>
      </c>
      <c r="R431" s="23" t="s">
        <v>385</v>
      </c>
      <c r="S431" s="19">
        <v>9.16</v>
      </c>
      <c r="T431" s="20">
        <v>10.6</v>
      </c>
      <c r="V431" s="20">
        <v>5819</v>
      </c>
      <c r="W431" s="20" t="s">
        <v>214</v>
      </c>
      <c r="X431" s="20">
        <v>26993</v>
      </c>
      <c r="Y431" s="20" t="s">
        <v>214</v>
      </c>
      <c r="Z431" s="20">
        <v>103140</v>
      </c>
      <c r="AA431" s="20">
        <v>10295</v>
      </c>
      <c r="AB431" s="20" t="s">
        <v>215</v>
      </c>
      <c r="AC431" s="20">
        <v>223</v>
      </c>
      <c r="AD431" s="20">
        <v>127700</v>
      </c>
      <c r="AE431" s="20">
        <v>185000</v>
      </c>
      <c r="AF431" s="20">
        <v>6501</v>
      </c>
      <c r="AG431" s="20">
        <v>740</v>
      </c>
      <c r="AH431" s="20">
        <v>872</v>
      </c>
      <c r="AI431" s="20">
        <v>3376</v>
      </c>
      <c r="AK431" s="20">
        <v>1623</v>
      </c>
      <c r="AL431" s="20">
        <v>17650</v>
      </c>
      <c r="AO431" s="29">
        <v>1.1400000000000006</v>
      </c>
      <c r="AP431" s="14">
        <v>9.879999999999999</v>
      </c>
      <c r="AQ431" s="15">
        <v>223</v>
      </c>
      <c r="AR431" s="16">
        <v>10.314</v>
      </c>
      <c r="AS431" s="16">
        <v>2.6993</v>
      </c>
      <c r="AT431" s="16">
        <v>0.58189999999999997</v>
      </c>
      <c r="AU431" s="17">
        <v>25.335887106374077</v>
      </c>
      <c r="AV431" s="16">
        <v>26.903010738424278</v>
      </c>
      <c r="AW431" s="18">
        <v>941.36157340476348</v>
      </c>
      <c r="AX431" s="19">
        <v>27.518054749999997</v>
      </c>
      <c r="AZ431" s="98"/>
      <c r="BB431" s="20">
        <v>0.31000000000000227</v>
      </c>
      <c r="BC431" s="14">
        <v>9.83</v>
      </c>
      <c r="BD431" s="15">
        <v>7</v>
      </c>
      <c r="BE431" s="16">
        <v>1.226</v>
      </c>
      <c r="BF431" s="16">
        <v>0.22239999999999999</v>
      </c>
      <c r="BG431" s="16">
        <v>0.16320000000000001</v>
      </c>
      <c r="BH431" s="17">
        <v>11.533084823899818</v>
      </c>
      <c r="BI431" s="55" t="s">
        <v>150</v>
      </c>
      <c r="BJ431" s="31" t="s">
        <v>62</v>
      </c>
      <c r="BK431" s="16">
        <v>12.246451192406644</v>
      </c>
      <c r="BL431" s="18">
        <v>461.68456485378124</v>
      </c>
      <c r="BM431" s="19">
        <v>11.570186600000001</v>
      </c>
    </row>
    <row r="432" spans="1:65" s="20" customFormat="1" ht="12" customHeight="1" x14ac:dyDescent="0.2">
      <c r="A432" s="23" t="s">
        <v>386</v>
      </c>
      <c r="B432" s="19" t="s">
        <v>310</v>
      </c>
      <c r="C432" s="86">
        <v>60.47</v>
      </c>
      <c r="D432" s="19">
        <v>60.78</v>
      </c>
      <c r="E432" s="25">
        <v>0.31000000000000227</v>
      </c>
      <c r="F432" s="20" t="s">
        <v>54</v>
      </c>
      <c r="H432" s="26" t="s">
        <v>128</v>
      </c>
      <c r="I432" s="20" t="s">
        <v>129</v>
      </c>
      <c r="J432" s="26">
        <v>43081</v>
      </c>
      <c r="L432" s="20" t="s">
        <v>130</v>
      </c>
      <c r="M432" s="20" t="s">
        <v>223</v>
      </c>
      <c r="N432" s="20" t="s">
        <v>75</v>
      </c>
      <c r="O432" s="23" t="s">
        <v>132</v>
      </c>
      <c r="P432" s="23" t="s">
        <v>331</v>
      </c>
      <c r="Q432" s="23" t="s">
        <v>332</v>
      </c>
      <c r="R432" s="23" t="s">
        <v>386</v>
      </c>
      <c r="S432" s="19">
        <v>10.199999999999999</v>
      </c>
      <c r="T432" s="20">
        <v>9.4600000000000009</v>
      </c>
      <c r="V432" s="20">
        <v>1632</v>
      </c>
      <c r="W432" s="20">
        <v>2224</v>
      </c>
      <c r="Y432" s="20" t="s">
        <v>214</v>
      </c>
      <c r="Z432" s="20">
        <v>12260</v>
      </c>
      <c r="AA432" s="20">
        <v>29960</v>
      </c>
      <c r="AB432" s="20">
        <v>7</v>
      </c>
      <c r="AD432" s="20">
        <v>67300</v>
      </c>
      <c r="AE432" s="20">
        <v>83150</v>
      </c>
      <c r="AF432" s="20">
        <v>7348</v>
      </c>
      <c r="AG432" s="20">
        <v>1010</v>
      </c>
      <c r="AH432" s="20">
        <v>446</v>
      </c>
      <c r="AI432" s="20">
        <v>1744</v>
      </c>
      <c r="AK432" s="20">
        <v>62600</v>
      </c>
      <c r="AL432" s="20">
        <v>68475</v>
      </c>
      <c r="AO432" s="29">
        <v>0.31000000000000227</v>
      </c>
      <c r="AP432" s="14">
        <v>9.83</v>
      </c>
      <c r="AQ432" s="15">
        <v>7</v>
      </c>
      <c r="AR432" s="16">
        <v>1.226</v>
      </c>
      <c r="AS432" s="16">
        <v>0.22239999999999999</v>
      </c>
      <c r="AT432" s="16">
        <v>0.16320000000000001</v>
      </c>
      <c r="AU432" s="17">
        <v>11.533084823899818</v>
      </c>
      <c r="AV432" s="16">
        <v>12.246451192406644</v>
      </c>
      <c r="AW432" s="18">
        <v>461.68456485378124</v>
      </c>
      <c r="AX432" s="19">
        <v>11.570186600000001</v>
      </c>
      <c r="AZ432" s="98"/>
      <c r="BB432" s="20">
        <v>0.89000000000000057</v>
      </c>
      <c r="BC432" s="14">
        <v>1.63</v>
      </c>
      <c r="BD432" s="15">
        <v>2</v>
      </c>
      <c r="BE432" s="16">
        <v>0.2646</v>
      </c>
      <c r="BF432" s="16">
        <v>0.10780000000000001</v>
      </c>
      <c r="BG432" s="16">
        <v>6.13E-2</v>
      </c>
      <c r="BH432" s="17">
        <v>2.0880035757890392</v>
      </c>
      <c r="BI432" s="55" t="s">
        <v>132</v>
      </c>
      <c r="BJ432" s="31" t="s">
        <v>62</v>
      </c>
      <c r="BK432" s="16">
        <v>2.2171547570240198</v>
      </c>
      <c r="BL432" s="18">
        <v>82.941692277550132</v>
      </c>
      <c r="BM432" s="19">
        <v>2.10659281</v>
      </c>
    </row>
    <row r="433" spans="1:65" s="20" customFormat="1" ht="12" customHeight="1" x14ac:dyDescent="0.2">
      <c r="A433" s="56" t="s">
        <v>387</v>
      </c>
      <c r="B433" s="61" t="s">
        <v>310</v>
      </c>
      <c r="C433" s="91">
        <v>60.47</v>
      </c>
      <c r="D433" s="61">
        <v>60.78</v>
      </c>
      <c r="E433" s="92">
        <v>0.31000000000000227</v>
      </c>
      <c r="F433" s="57" t="s">
        <v>76</v>
      </c>
      <c r="G433" s="57" t="s">
        <v>386</v>
      </c>
      <c r="H433" s="60" t="s">
        <v>128</v>
      </c>
      <c r="I433" s="57" t="s">
        <v>129</v>
      </c>
      <c r="J433" s="60">
        <v>43081</v>
      </c>
      <c r="K433" s="57"/>
      <c r="L433" s="57" t="s">
        <v>130</v>
      </c>
      <c r="M433" s="57" t="s">
        <v>223</v>
      </c>
      <c r="N433" s="57" t="s">
        <v>75</v>
      </c>
      <c r="O433" s="56" t="s">
        <v>132</v>
      </c>
      <c r="P433" s="56" t="s">
        <v>331</v>
      </c>
      <c r="Q433" s="56" t="s">
        <v>332</v>
      </c>
      <c r="R433" s="56" t="s">
        <v>387</v>
      </c>
      <c r="S433" s="61">
        <v>2.23</v>
      </c>
      <c r="T433" s="57">
        <v>2.68</v>
      </c>
      <c r="U433" s="57"/>
      <c r="V433" s="57">
        <v>1061</v>
      </c>
      <c r="W433" s="57">
        <v>1544</v>
      </c>
      <c r="X433" s="57"/>
      <c r="Y433" s="57" t="s">
        <v>214</v>
      </c>
      <c r="Z433" s="57">
        <v>13750</v>
      </c>
      <c r="AA433" s="57">
        <v>19165</v>
      </c>
      <c r="AB433" s="57">
        <v>9</v>
      </c>
      <c r="AC433" s="57"/>
      <c r="AD433" s="57">
        <v>71200</v>
      </c>
      <c r="AE433" s="57">
        <v>90650</v>
      </c>
      <c r="AF433" s="57">
        <v>7125</v>
      </c>
      <c r="AG433" s="57">
        <v>629</v>
      </c>
      <c r="AH433" s="57">
        <v>318</v>
      </c>
      <c r="AI433" s="57">
        <v>1181</v>
      </c>
      <c r="AJ433" s="57"/>
      <c r="AK433" s="57">
        <v>53300</v>
      </c>
      <c r="AL433" s="57">
        <v>57100</v>
      </c>
      <c r="AM433" s="57"/>
      <c r="AN433" s="57"/>
      <c r="AO433" s="29">
        <v>0.31000000000000227</v>
      </c>
      <c r="AP433" s="14">
        <v>2.4550000000000001</v>
      </c>
      <c r="AQ433" s="15">
        <v>9</v>
      </c>
      <c r="AR433" s="16">
        <v>1.375</v>
      </c>
      <c r="AS433" s="16">
        <v>0.15440000000000001</v>
      </c>
      <c r="AT433" s="16">
        <v>0.1061</v>
      </c>
      <c r="AU433" s="17">
        <v>4.1754315643547955</v>
      </c>
      <c r="AV433" s="16">
        <v>4.433698324505559</v>
      </c>
      <c r="AW433" s="18">
        <v>158.12969188269784</v>
      </c>
      <c r="AX433" s="19">
        <v>4.29658111</v>
      </c>
      <c r="BF433" s="19"/>
      <c r="BG433" s="14"/>
      <c r="BI433" s="55" t="s">
        <v>132</v>
      </c>
      <c r="BJ433" s="31" t="s">
        <v>62</v>
      </c>
    </row>
    <row r="434" spans="1:65" s="20" customFormat="1" ht="12" customHeight="1" x14ac:dyDescent="0.2">
      <c r="A434" s="68" t="s">
        <v>388</v>
      </c>
      <c r="B434" s="73" t="s">
        <v>310</v>
      </c>
      <c r="C434" s="94">
        <v>60.47</v>
      </c>
      <c r="D434" s="73">
        <v>60.78</v>
      </c>
      <c r="E434" s="95">
        <v>0.31000000000000227</v>
      </c>
      <c r="F434" s="69" t="s">
        <v>77</v>
      </c>
      <c r="G434" s="69" t="s">
        <v>83</v>
      </c>
      <c r="H434" s="72" t="s">
        <v>79</v>
      </c>
      <c r="I434" s="69" t="s">
        <v>69</v>
      </c>
      <c r="J434" s="72">
        <v>43081</v>
      </c>
      <c r="K434" s="69"/>
      <c r="L434" s="69" t="s">
        <v>130</v>
      </c>
      <c r="M434" s="69" t="s">
        <v>223</v>
      </c>
      <c r="N434" s="69"/>
      <c r="O434" s="68" t="s">
        <v>132</v>
      </c>
      <c r="P434" s="68" t="s">
        <v>331</v>
      </c>
      <c r="Q434" s="68" t="s">
        <v>332</v>
      </c>
      <c r="R434" s="68" t="s">
        <v>388</v>
      </c>
      <c r="S434" s="73">
        <v>0.8</v>
      </c>
      <c r="T434" s="69"/>
      <c r="U434" s="69"/>
      <c r="V434" s="69">
        <v>24541</v>
      </c>
      <c r="W434" s="69" t="s">
        <v>214</v>
      </c>
      <c r="X434" s="69">
        <v>14490</v>
      </c>
      <c r="Y434" s="76" t="s">
        <v>214</v>
      </c>
      <c r="Z434" s="69">
        <v>238680</v>
      </c>
      <c r="AA434" s="69">
        <v>216</v>
      </c>
      <c r="AB434" s="69" t="s">
        <v>215</v>
      </c>
      <c r="AC434" s="69">
        <v>133</v>
      </c>
      <c r="AD434" s="69">
        <v>170950</v>
      </c>
      <c r="AE434" s="69">
        <v>146150</v>
      </c>
      <c r="AF434" s="69">
        <v>618</v>
      </c>
      <c r="AG434" s="69">
        <v>352</v>
      </c>
      <c r="AH434" s="69">
        <v>57</v>
      </c>
      <c r="AI434" s="69">
        <v>55</v>
      </c>
      <c r="AJ434" s="69"/>
      <c r="AK434" s="69">
        <v>3857</v>
      </c>
      <c r="AL434" s="69">
        <v>1779</v>
      </c>
      <c r="AM434" s="69"/>
      <c r="AN434" s="69"/>
      <c r="AO434" s="29">
        <v>0.31000000000000227</v>
      </c>
      <c r="AP434" s="14">
        <v>0.8</v>
      </c>
      <c r="AQ434" s="15">
        <v>133</v>
      </c>
      <c r="AR434" s="16">
        <v>23.867999999999999</v>
      </c>
      <c r="AS434" s="16">
        <v>1.4490000000000001</v>
      </c>
      <c r="AT434" s="16">
        <v>2.4540999999999999</v>
      </c>
      <c r="AU434" s="17">
        <v>30.998766904876582</v>
      </c>
      <c r="AV434" s="16">
        <v>32.916161783417316</v>
      </c>
      <c r="AW434" s="18">
        <v>1022.6209778311293</v>
      </c>
      <c r="AX434" s="19">
        <v>33.098275089999994</v>
      </c>
      <c r="BF434" s="19"/>
      <c r="BG434" s="14"/>
      <c r="BI434" s="55" t="s">
        <v>132</v>
      </c>
      <c r="BJ434" s="31" t="s">
        <v>62</v>
      </c>
    </row>
    <row r="435" spans="1:65" s="33" customFormat="1" ht="12" customHeight="1" x14ac:dyDescent="0.2">
      <c r="A435" s="32" t="s">
        <v>389</v>
      </c>
      <c r="B435" s="37" t="s">
        <v>310</v>
      </c>
      <c r="C435" s="88">
        <v>60.78</v>
      </c>
      <c r="D435" s="37">
        <v>61.11</v>
      </c>
      <c r="E435" s="35">
        <v>0.32999999999999829</v>
      </c>
      <c r="F435" s="33" t="s">
        <v>64</v>
      </c>
      <c r="H435" s="36"/>
      <c r="J435" s="36"/>
      <c r="O435" s="32" t="s">
        <v>312</v>
      </c>
      <c r="P435" s="32"/>
      <c r="Q435" s="32"/>
      <c r="R435" s="32"/>
      <c r="S435" s="37"/>
      <c r="AO435" s="29">
        <v>0.32999999999999829</v>
      </c>
      <c r="AP435" s="14">
        <v>0</v>
      </c>
      <c r="AQ435" s="15" t="s">
        <v>65</v>
      </c>
      <c r="AR435" s="16" t="s">
        <v>65</v>
      </c>
      <c r="AS435" s="16" t="s">
        <v>65</v>
      </c>
      <c r="AT435" s="16" t="s">
        <v>65</v>
      </c>
      <c r="AU435" s="17">
        <v>0</v>
      </c>
      <c r="AV435" s="16">
        <v>0</v>
      </c>
      <c r="AW435" s="18">
        <v>0</v>
      </c>
      <c r="AX435" s="19" t="s">
        <v>65</v>
      </c>
      <c r="BF435" s="37"/>
      <c r="BG435" s="39"/>
      <c r="BI435" s="20"/>
      <c r="BJ435" s="20"/>
    </row>
    <row r="436" spans="1:65" s="20" customFormat="1" ht="12" customHeight="1" x14ac:dyDescent="0.2">
      <c r="A436" s="23" t="s">
        <v>390</v>
      </c>
      <c r="B436" s="19" t="s">
        <v>310</v>
      </c>
      <c r="C436" s="86">
        <v>61.11</v>
      </c>
      <c r="D436" s="19">
        <v>62</v>
      </c>
      <c r="E436" s="25">
        <v>0.89000000000000057</v>
      </c>
      <c r="F436" s="20" t="s">
        <v>54</v>
      </c>
      <c r="H436" s="26" t="s">
        <v>128</v>
      </c>
      <c r="I436" s="20" t="s">
        <v>129</v>
      </c>
      <c r="J436" s="26">
        <v>43082</v>
      </c>
      <c r="L436" s="20" t="s">
        <v>130</v>
      </c>
      <c r="M436" s="20" t="s">
        <v>223</v>
      </c>
      <c r="O436" s="23" t="s">
        <v>132</v>
      </c>
      <c r="P436" s="23" t="s">
        <v>331</v>
      </c>
      <c r="Q436" s="23" t="s">
        <v>332</v>
      </c>
      <c r="R436" s="23" t="s">
        <v>390</v>
      </c>
      <c r="S436" s="19">
        <v>1.62</v>
      </c>
      <c r="T436" s="20">
        <v>1.64</v>
      </c>
      <c r="V436" s="20">
        <v>613</v>
      </c>
      <c r="W436" s="20">
        <v>1078</v>
      </c>
      <c r="Y436" s="20">
        <v>2646</v>
      </c>
      <c r="AA436" s="20">
        <v>15420</v>
      </c>
      <c r="AB436" s="20">
        <v>2</v>
      </c>
      <c r="AD436" s="20">
        <v>26360</v>
      </c>
      <c r="AE436" s="20">
        <v>49045</v>
      </c>
      <c r="AF436" s="20">
        <v>8861</v>
      </c>
      <c r="AG436" s="20">
        <v>421</v>
      </c>
      <c r="AH436" s="20">
        <v>318</v>
      </c>
      <c r="AI436" s="20">
        <v>867</v>
      </c>
      <c r="AK436" s="20">
        <v>89450</v>
      </c>
      <c r="AL436" s="20">
        <v>75735</v>
      </c>
      <c r="AO436" s="29">
        <v>0.89000000000000057</v>
      </c>
      <c r="AP436" s="14">
        <v>1.63</v>
      </c>
      <c r="AQ436" s="15">
        <v>2</v>
      </c>
      <c r="AR436" s="16">
        <v>0.2646</v>
      </c>
      <c r="AS436" s="16">
        <v>0.10780000000000001</v>
      </c>
      <c r="AT436" s="16">
        <v>6.13E-2</v>
      </c>
      <c r="AU436" s="17">
        <v>2.0880035757890392</v>
      </c>
      <c r="AV436" s="16">
        <v>2.2171547570240198</v>
      </c>
      <c r="AW436" s="18">
        <v>82.941692277550132</v>
      </c>
      <c r="AX436" s="19">
        <v>2.10659281</v>
      </c>
      <c r="AZ436" s="33"/>
      <c r="BF436" s="19"/>
      <c r="BG436" s="14"/>
      <c r="BI436" s="55" t="s">
        <v>132</v>
      </c>
      <c r="BJ436" s="31" t="s">
        <v>62</v>
      </c>
    </row>
    <row r="437" spans="1:65" s="20" customFormat="1" ht="12" customHeight="1" x14ac:dyDescent="0.2">
      <c r="A437" s="23" t="s">
        <v>391</v>
      </c>
      <c r="B437" s="19" t="s">
        <v>310</v>
      </c>
      <c r="C437" s="86">
        <v>62</v>
      </c>
      <c r="D437" s="19">
        <v>63</v>
      </c>
      <c r="E437" s="25">
        <v>1</v>
      </c>
      <c r="F437" s="20" t="s">
        <v>54</v>
      </c>
      <c r="H437" s="26" t="s">
        <v>128</v>
      </c>
      <c r="I437" s="20" t="s">
        <v>129</v>
      </c>
      <c r="J437" s="26">
        <v>43082</v>
      </c>
      <c r="L437" s="20" t="s">
        <v>130</v>
      </c>
      <c r="M437" s="20" t="s">
        <v>223</v>
      </c>
      <c r="O437" s="23" t="s">
        <v>132</v>
      </c>
      <c r="P437" s="23" t="s">
        <v>331</v>
      </c>
      <c r="Q437" s="23" t="s">
        <v>332</v>
      </c>
      <c r="R437" s="23" t="s">
        <v>391</v>
      </c>
      <c r="S437" s="19">
        <v>0.27</v>
      </c>
      <c r="T437" s="20">
        <v>0.26</v>
      </c>
      <c r="V437" s="20">
        <v>156</v>
      </c>
      <c r="W437" s="20">
        <v>780</v>
      </c>
      <c r="Y437" s="20">
        <v>604</v>
      </c>
      <c r="AA437" s="20">
        <v>3827</v>
      </c>
      <c r="AB437" s="20">
        <v>13</v>
      </c>
      <c r="AD437" s="20">
        <v>6470</v>
      </c>
      <c r="AE437" s="20">
        <v>20590</v>
      </c>
      <c r="AF437" s="20">
        <v>6292</v>
      </c>
      <c r="AG437" s="20">
        <v>94</v>
      </c>
      <c r="AH437" s="20">
        <v>282</v>
      </c>
      <c r="AI437" s="20">
        <v>470</v>
      </c>
      <c r="AK437" s="20">
        <v>89600</v>
      </c>
      <c r="AL437" s="20">
        <v>78705</v>
      </c>
      <c r="AO437" s="29">
        <v>1</v>
      </c>
      <c r="AP437" s="14">
        <v>0.26500000000000001</v>
      </c>
      <c r="AQ437" s="15">
        <v>13</v>
      </c>
      <c r="AR437" s="16">
        <v>6.0400000000000002E-2</v>
      </c>
      <c r="AS437" s="16">
        <v>7.8E-2</v>
      </c>
      <c r="AT437" s="16">
        <v>1.5599999999999999E-2</v>
      </c>
      <c r="AU437" s="17">
        <v>0.5798106624914886</v>
      </c>
      <c r="AV437" s="16">
        <v>0.61567421790954613</v>
      </c>
      <c r="AW437" s="18">
        <v>22.624668375049318</v>
      </c>
      <c r="AX437" s="19">
        <v>0.67186314000000003</v>
      </c>
      <c r="BF437" s="19"/>
      <c r="BG437" s="14"/>
      <c r="BI437" s="55" t="s">
        <v>132</v>
      </c>
      <c r="BJ437" s="31" t="s">
        <v>62</v>
      </c>
    </row>
    <row r="438" spans="1:65" s="20" customFormat="1" ht="12" customHeight="1" x14ac:dyDescent="0.2">
      <c r="A438" s="23" t="s">
        <v>392</v>
      </c>
      <c r="B438" s="19" t="s">
        <v>310</v>
      </c>
      <c r="C438" s="86">
        <v>63</v>
      </c>
      <c r="D438" s="19">
        <v>64</v>
      </c>
      <c r="E438" s="25">
        <v>1</v>
      </c>
      <c r="F438" s="20" t="s">
        <v>54</v>
      </c>
      <c r="H438" s="26" t="s">
        <v>128</v>
      </c>
      <c r="I438" s="20" t="s">
        <v>129</v>
      </c>
      <c r="J438" s="26">
        <v>43082</v>
      </c>
      <c r="L438" s="20" t="s">
        <v>130</v>
      </c>
      <c r="M438" s="20" t="s">
        <v>223</v>
      </c>
      <c r="O438" s="23" t="s">
        <v>132</v>
      </c>
      <c r="P438" s="23" t="s">
        <v>331</v>
      </c>
      <c r="Q438" s="23" t="s">
        <v>332</v>
      </c>
      <c r="R438" s="23" t="s">
        <v>392</v>
      </c>
      <c r="S438" s="19">
        <v>0.15</v>
      </c>
      <c r="V438" s="20">
        <v>73</v>
      </c>
      <c r="W438" s="20">
        <v>623</v>
      </c>
      <c r="Y438" s="20">
        <v>646</v>
      </c>
      <c r="AA438" s="20">
        <v>1919</v>
      </c>
      <c r="AB438" s="20">
        <v>5</v>
      </c>
      <c r="AD438" s="20">
        <v>3920</v>
      </c>
      <c r="AE438" s="20">
        <v>17750</v>
      </c>
      <c r="AF438" s="20">
        <v>4947</v>
      </c>
      <c r="AG438" s="20">
        <v>49</v>
      </c>
      <c r="AH438" s="20">
        <v>359</v>
      </c>
      <c r="AI438" s="20">
        <v>239</v>
      </c>
      <c r="AK438" s="20">
        <v>87300</v>
      </c>
      <c r="AL438" s="20">
        <v>50320</v>
      </c>
      <c r="AO438" s="29">
        <v>1</v>
      </c>
      <c r="AP438" s="14">
        <v>0.15</v>
      </c>
      <c r="AQ438" s="15">
        <v>5</v>
      </c>
      <c r="AR438" s="16">
        <v>6.4600000000000005E-2</v>
      </c>
      <c r="AS438" s="16">
        <v>6.2300000000000001E-2</v>
      </c>
      <c r="AT438" s="16">
        <v>7.3000000000000001E-3</v>
      </c>
      <c r="AU438" s="17">
        <v>0.32853357755352081</v>
      </c>
      <c r="AV438" s="16">
        <v>0.34885466325872955</v>
      </c>
      <c r="AW438" s="18">
        <v>12.817279933088381</v>
      </c>
      <c r="AX438" s="19">
        <v>0.36926180999999997</v>
      </c>
      <c r="BF438" s="19"/>
      <c r="BG438" s="14"/>
      <c r="BI438" s="55" t="s">
        <v>132</v>
      </c>
      <c r="BJ438" s="31" t="s">
        <v>62</v>
      </c>
    </row>
    <row r="439" spans="1:65" s="20" customFormat="1" ht="12" customHeight="1" x14ac:dyDescent="0.2">
      <c r="A439" s="23" t="s">
        <v>393</v>
      </c>
      <c r="B439" s="19" t="s">
        <v>310</v>
      </c>
      <c r="C439" s="86">
        <v>64</v>
      </c>
      <c r="D439" s="19">
        <v>65</v>
      </c>
      <c r="E439" s="25">
        <v>1</v>
      </c>
      <c r="F439" s="20" t="s">
        <v>54</v>
      </c>
      <c r="H439" s="26" t="s">
        <v>128</v>
      </c>
      <c r="I439" s="20" t="s">
        <v>129</v>
      </c>
      <c r="J439" s="26">
        <v>43082</v>
      </c>
      <c r="L439" s="20" t="s">
        <v>130</v>
      </c>
      <c r="M439" s="20" t="s">
        <v>223</v>
      </c>
      <c r="O439" s="23" t="s">
        <v>132</v>
      </c>
      <c r="P439" s="23" t="s">
        <v>331</v>
      </c>
      <c r="Q439" s="23" t="s">
        <v>332</v>
      </c>
      <c r="R439" s="23" t="s">
        <v>393</v>
      </c>
      <c r="S439" s="19">
        <v>0.03</v>
      </c>
      <c r="V439" s="20">
        <v>9</v>
      </c>
      <c r="W439" s="20">
        <v>204</v>
      </c>
      <c r="Y439" s="20">
        <v>764</v>
      </c>
      <c r="AA439" s="20">
        <v>706</v>
      </c>
      <c r="AB439" s="20">
        <v>0.5</v>
      </c>
      <c r="AD439" s="20">
        <v>1332</v>
      </c>
      <c r="AE439" s="20">
        <v>15645</v>
      </c>
      <c r="AF439" s="20">
        <v>4315</v>
      </c>
      <c r="AG439" s="20">
        <v>21</v>
      </c>
      <c r="AH439" s="20">
        <v>249</v>
      </c>
      <c r="AI439" s="20">
        <v>132</v>
      </c>
      <c r="AK439" s="20">
        <v>100800</v>
      </c>
      <c r="AL439" s="20">
        <v>45876</v>
      </c>
      <c r="AO439" s="29">
        <v>1</v>
      </c>
      <c r="AP439" s="14">
        <v>0.03</v>
      </c>
      <c r="AQ439" s="15">
        <v>0.5</v>
      </c>
      <c r="AR439" s="16">
        <v>7.6399999999999996E-2</v>
      </c>
      <c r="AS439" s="16">
        <v>2.0400000000000001E-2</v>
      </c>
      <c r="AT439" s="16">
        <v>8.9999999999999998E-4</v>
      </c>
      <c r="AU439" s="17">
        <v>0.12100107279249769</v>
      </c>
      <c r="AV439" s="16">
        <v>0.12848546202585689</v>
      </c>
      <c r="AW439" s="18">
        <v>4.3630323274264953</v>
      </c>
      <c r="AX439" s="19">
        <v>0.13052733</v>
      </c>
      <c r="BF439" s="19"/>
      <c r="BG439" s="14"/>
      <c r="BI439" s="55" t="s">
        <v>132</v>
      </c>
      <c r="BJ439" s="31" t="s">
        <v>62</v>
      </c>
    </row>
    <row r="440" spans="1:65" s="20" customFormat="1" ht="12" customHeight="1" x14ac:dyDescent="0.2">
      <c r="A440" s="23" t="s">
        <v>394</v>
      </c>
      <c r="B440" s="19" t="s">
        <v>310</v>
      </c>
      <c r="C440" s="86">
        <v>65</v>
      </c>
      <c r="D440" s="19">
        <v>66</v>
      </c>
      <c r="E440" s="25">
        <v>1</v>
      </c>
      <c r="F440" s="20" t="s">
        <v>54</v>
      </c>
      <c r="H440" s="26" t="s">
        <v>128</v>
      </c>
      <c r="I440" s="20" t="s">
        <v>129</v>
      </c>
      <c r="J440" s="26">
        <v>43082</v>
      </c>
      <c r="L440" s="20" t="s">
        <v>130</v>
      </c>
      <c r="M440" s="20" t="s">
        <v>223</v>
      </c>
      <c r="O440" s="23" t="s">
        <v>132</v>
      </c>
      <c r="P440" s="23" t="s">
        <v>331</v>
      </c>
      <c r="Q440" s="23" t="s">
        <v>332</v>
      </c>
      <c r="R440" s="23" t="s">
        <v>394</v>
      </c>
      <c r="S440" s="19">
        <v>5.0000000000000001E-3</v>
      </c>
      <c r="V440" s="20">
        <v>34</v>
      </c>
      <c r="W440" s="20">
        <v>344</v>
      </c>
      <c r="Y440" s="20">
        <v>1271</v>
      </c>
      <c r="AA440" s="20">
        <v>1347</v>
      </c>
      <c r="AB440" s="20">
        <v>0.5</v>
      </c>
      <c r="AD440" s="20">
        <v>3885</v>
      </c>
      <c r="AE440" s="20">
        <v>20640</v>
      </c>
      <c r="AF440" s="20">
        <v>5946</v>
      </c>
      <c r="AG440" s="20">
        <v>40</v>
      </c>
      <c r="AH440" s="20">
        <v>601</v>
      </c>
      <c r="AI440" s="20">
        <v>324</v>
      </c>
      <c r="AK440" s="20">
        <v>97900</v>
      </c>
      <c r="AL440" s="20">
        <v>66220</v>
      </c>
      <c r="AO440" s="29">
        <v>1</v>
      </c>
      <c r="AP440" s="14">
        <v>5.0000000000000001E-3</v>
      </c>
      <c r="AQ440" s="15">
        <v>0.5</v>
      </c>
      <c r="AR440" s="16">
        <v>0.12709999999999999</v>
      </c>
      <c r="AS440" s="16">
        <v>3.44E-2</v>
      </c>
      <c r="AT440" s="16">
        <v>3.3999999999999998E-3</v>
      </c>
      <c r="AU440" s="17">
        <v>0.15578407684382833</v>
      </c>
      <c r="AV440" s="16">
        <v>0.16541993081231515</v>
      </c>
      <c r="AW440" s="18">
        <v>5.3752084372304001</v>
      </c>
      <c r="AX440" s="19">
        <v>0.16967727999999999</v>
      </c>
      <c r="BF440" s="19"/>
      <c r="BG440" s="14"/>
      <c r="BI440" s="55" t="s">
        <v>132</v>
      </c>
      <c r="BJ440" s="31" t="s">
        <v>62</v>
      </c>
    </row>
    <row r="441" spans="1:65" s="20" customFormat="1" ht="12" customHeight="1" x14ac:dyDescent="0.2">
      <c r="A441" s="23" t="s">
        <v>395</v>
      </c>
      <c r="B441" s="19" t="s">
        <v>310</v>
      </c>
      <c r="C441" s="86">
        <v>66</v>
      </c>
      <c r="D441" s="19">
        <v>66.89</v>
      </c>
      <c r="E441" s="25">
        <v>0.89000000000000057</v>
      </c>
      <c r="F441" s="20" t="s">
        <v>54</v>
      </c>
      <c r="H441" s="26" t="s">
        <v>128</v>
      </c>
      <c r="I441" s="20" t="s">
        <v>129</v>
      </c>
      <c r="J441" s="26">
        <v>43082</v>
      </c>
      <c r="L441" s="20" t="s">
        <v>130</v>
      </c>
      <c r="M441" s="20" t="s">
        <v>223</v>
      </c>
      <c r="O441" s="23" t="s">
        <v>132</v>
      </c>
      <c r="P441" s="23" t="s">
        <v>331</v>
      </c>
      <c r="Q441" s="23" t="s">
        <v>332</v>
      </c>
      <c r="R441" s="23" t="s">
        <v>395</v>
      </c>
      <c r="S441" s="19">
        <v>0.04</v>
      </c>
      <c r="V441" s="20">
        <v>41</v>
      </c>
      <c r="W441" s="20">
        <v>478</v>
      </c>
      <c r="Y441" s="20">
        <v>1290</v>
      </c>
      <c r="AA441" s="20">
        <v>3199</v>
      </c>
      <c r="AB441" s="20">
        <v>0.5</v>
      </c>
      <c r="AD441" s="20">
        <v>3303</v>
      </c>
      <c r="AE441" s="20">
        <v>20390</v>
      </c>
      <c r="AF441" s="20">
        <v>3119</v>
      </c>
      <c r="AG441" s="20">
        <v>83</v>
      </c>
      <c r="AH441" s="20">
        <v>838</v>
      </c>
      <c r="AI441" s="20">
        <v>326</v>
      </c>
      <c r="AK441" s="20">
        <v>61750</v>
      </c>
      <c r="AL441" s="20">
        <v>92785</v>
      </c>
      <c r="AO441" s="29">
        <v>0.89000000000000057</v>
      </c>
      <c r="AP441" s="14">
        <v>0.04</v>
      </c>
      <c r="AQ441" s="15">
        <v>0.5</v>
      </c>
      <c r="AR441" s="16">
        <v>0.129</v>
      </c>
      <c r="AS441" s="16">
        <v>4.7800000000000002E-2</v>
      </c>
      <c r="AT441" s="16">
        <v>4.1000000000000003E-3</v>
      </c>
      <c r="AU441" s="17">
        <v>0.20057908157249077</v>
      </c>
      <c r="AV441" s="16">
        <v>0.21298568164563741</v>
      </c>
      <c r="AW441" s="18">
        <v>7.2551618835049343</v>
      </c>
      <c r="AX441" s="19">
        <v>0.21564392999999998</v>
      </c>
      <c r="BF441" s="19"/>
      <c r="BG441" s="14"/>
      <c r="BI441" s="55" t="s">
        <v>132</v>
      </c>
      <c r="BJ441" s="31" t="s">
        <v>62</v>
      </c>
    </row>
    <row r="442" spans="1:65" s="20" customFormat="1" ht="12" customHeight="1" x14ac:dyDescent="0.2">
      <c r="A442" s="23" t="s">
        <v>396</v>
      </c>
      <c r="B442" s="19" t="s">
        <v>310</v>
      </c>
      <c r="C442" s="86">
        <v>66.89</v>
      </c>
      <c r="D442" s="19">
        <v>67.900000000000006</v>
      </c>
      <c r="E442" s="25">
        <v>1.0100000000000051</v>
      </c>
      <c r="F442" s="20" t="s">
        <v>54</v>
      </c>
      <c r="H442" s="26" t="s">
        <v>128</v>
      </c>
      <c r="I442" s="20" t="s">
        <v>129</v>
      </c>
      <c r="J442" s="26">
        <v>43082</v>
      </c>
      <c r="L442" s="20" t="s">
        <v>130</v>
      </c>
      <c r="M442" s="20" t="s">
        <v>223</v>
      </c>
      <c r="O442" s="23" t="s">
        <v>132</v>
      </c>
      <c r="P442" s="23" t="s">
        <v>331</v>
      </c>
      <c r="Q442" s="23" t="s">
        <v>332</v>
      </c>
      <c r="R442" s="23" t="s">
        <v>396</v>
      </c>
      <c r="S442" s="19">
        <v>0.13</v>
      </c>
      <c r="V442" s="20">
        <v>147</v>
      </c>
      <c r="W442" s="20">
        <v>1591</v>
      </c>
      <c r="Y442" s="20">
        <v>4546</v>
      </c>
      <c r="AA442" s="20">
        <v>10530</v>
      </c>
      <c r="AB442" s="20">
        <v>0.5</v>
      </c>
      <c r="AD442" s="20">
        <v>10890</v>
      </c>
      <c r="AE442" s="20">
        <v>31495</v>
      </c>
      <c r="AF442" s="20">
        <v>953</v>
      </c>
      <c r="AG442" s="20">
        <v>291</v>
      </c>
      <c r="AH442" s="20">
        <v>1840</v>
      </c>
      <c r="AI442" s="20">
        <v>1437</v>
      </c>
      <c r="AK442" s="20">
        <v>3755</v>
      </c>
      <c r="AL442" s="20">
        <v>114785</v>
      </c>
      <c r="AO442" s="29">
        <v>1.0100000000000051</v>
      </c>
      <c r="AP442" s="14">
        <v>0.13</v>
      </c>
      <c r="AQ442" s="15">
        <v>0.5</v>
      </c>
      <c r="AR442" s="16">
        <v>0.4546</v>
      </c>
      <c r="AS442" s="16">
        <v>0.15909999999999999</v>
      </c>
      <c r="AT442" s="16">
        <v>1.47E-2</v>
      </c>
      <c r="AU442" s="17">
        <v>0.67364412383037331</v>
      </c>
      <c r="AV442" s="16">
        <v>0.71531164554034887</v>
      </c>
      <c r="AW442" s="18">
        <v>24.230227888210877</v>
      </c>
      <c r="AX442" s="19">
        <v>0.71760350999999989</v>
      </c>
      <c r="BF442" s="19"/>
      <c r="BG442" s="14"/>
      <c r="BI442" s="55" t="s">
        <v>132</v>
      </c>
      <c r="BJ442" s="31" t="s">
        <v>62</v>
      </c>
    </row>
    <row r="443" spans="1:65" s="20" customFormat="1" ht="12" customHeight="1" x14ac:dyDescent="0.2">
      <c r="A443" s="23" t="s">
        <v>397</v>
      </c>
      <c r="B443" s="19" t="s">
        <v>310</v>
      </c>
      <c r="C443" s="86">
        <v>67.900000000000006</v>
      </c>
      <c r="D443" s="19">
        <v>69</v>
      </c>
      <c r="E443" s="25">
        <v>1.0999999999999943</v>
      </c>
      <c r="F443" s="20" t="s">
        <v>54</v>
      </c>
      <c r="H443" s="26" t="s">
        <v>128</v>
      </c>
      <c r="I443" s="20" t="s">
        <v>129</v>
      </c>
      <c r="J443" s="26">
        <v>43082</v>
      </c>
      <c r="L443" s="20" t="s">
        <v>130</v>
      </c>
      <c r="M443" s="20" t="s">
        <v>223</v>
      </c>
      <c r="O443" s="23" t="s">
        <v>132</v>
      </c>
      <c r="P443" s="23" t="s">
        <v>331</v>
      </c>
      <c r="Q443" s="23" t="s">
        <v>332</v>
      </c>
      <c r="R443" s="23" t="s">
        <v>397</v>
      </c>
      <c r="S443" s="19">
        <v>0.64</v>
      </c>
      <c r="T443" s="20">
        <v>0.68</v>
      </c>
      <c r="V443" s="20">
        <v>319</v>
      </c>
      <c r="W443" s="20">
        <v>4692</v>
      </c>
      <c r="Y443" s="20" t="s">
        <v>214</v>
      </c>
      <c r="Z443" s="20">
        <v>18644</v>
      </c>
      <c r="AA443" s="20">
        <v>28625</v>
      </c>
      <c r="AB443" s="20">
        <v>2</v>
      </c>
      <c r="AD443" s="20">
        <v>33060</v>
      </c>
      <c r="AE443" s="20">
        <v>53750</v>
      </c>
      <c r="AF443" s="20">
        <v>702</v>
      </c>
      <c r="AG443" s="20">
        <v>951</v>
      </c>
      <c r="AH443" s="20">
        <v>2936</v>
      </c>
      <c r="AI443" s="20">
        <v>1830</v>
      </c>
      <c r="AK443" s="20">
        <v>2156</v>
      </c>
      <c r="AL443" s="20">
        <v>106500</v>
      </c>
      <c r="AO443" s="29">
        <v>1.0999999999999943</v>
      </c>
      <c r="AP443" s="14">
        <v>0.66</v>
      </c>
      <c r="AQ443" s="15">
        <v>2</v>
      </c>
      <c r="AR443" s="16">
        <v>1.8644000000000001</v>
      </c>
      <c r="AS443" s="16">
        <v>0.46920000000000001</v>
      </c>
      <c r="AT443" s="16">
        <v>3.1899999999999998E-2</v>
      </c>
      <c r="AU443" s="17">
        <v>2.7402886465242027</v>
      </c>
      <c r="AV443" s="16">
        <v>2.9097862085624606</v>
      </c>
      <c r="AW443" s="18">
        <v>98.053125337941651</v>
      </c>
      <c r="AX443" s="19">
        <v>2.9029060699999998</v>
      </c>
      <c r="AZ443" s="33"/>
      <c r="BB443" s="20">
        <v>1.0999999999999943</v>
      </c>
      <c r="BC443" s="14">
        <v>0.66</v>
      </c>
      <c r="BD443" s="15">
        <v>2</v>
      </c>
      <c r="BE443" s="16">
        <v>1.8644000000000001</v>
      </c>
      <c r="BF443" s="16">
        <v>0.46920000000000001</v>
      </c>
      <c r="BG443" s="16">
        <v>3.1899999999999998E-2</v>
      </c>
      <c r="BH443" s="17">
        <v>2.7402886465242027</v>
      </c>
      <c r="BI443" s="55" t="s">
        <v>132</v>
      </c>
      <c r="BJ443" s="31" t="s">
        <v>62</v>
      </c>
      <c r="BK443" s="16">
        <v>2.9097862085624606</v>
      </c>
      <c r="BL443" s="18">
        <v>98.053125337941651</v>
      </c>
      <c r="BM443" s="19">
        <v>2.9029060699999998</v>
      </c>
    </row>
    <row r="444" spans="1:65" s="20" customFormat="1" ht="12" customHeight="1" x14ac:dyDescent="0.2">
      <c r="A444" s="44" t="s">
        <v>398</v>
      </c>
      <c r="B444" s="51" t="s">
        <v>310</v>
      </c>
      <c r="C444" s="96">
        <v>67.900000000000006</v>
      </c>
      <c r="D444" s="51">
        <v>69</v>
      </c>
      <c r="E444" s="47">
        <v>1.0999999999999943</v>
      </c>
      <c r="F444" s="45" t="s">
        <v>66</v>
      </c>
      <c r="G444" s="45" t="s">
        <v>168</v>
      </c>
      <c r="H444" s="48" t="s">
        <v>169</v>
      </c>
      <c r="I444" s="45" t="s">
        <v>69</v>
      </c>
      <c r="J444" s="48">
        <v>43082</v>
      </c>
      <c r="K444" s="45"/>
      <c r="L444" s="45" t="s">
        <v>130</v>
      </c>
      <c r="M444" s="45" t="s">
        <v>223</v>
      </c>
      <c r="N444" s="45"/>
      <c r="O444" s="44" t="s">
        <v>132</v>
      </c>
      <c r="P444" s="44" t="s">
        <v>331</v>
      </c>
      <c r="Q444" s="44" t="s">
        <v>332</v>
      </c>
      <c r="R444" s="44" t="s">
        <v>398</v>
      </c>
      <c r="S444" s="51">
        <v>5.0000000000000001E-3</v>
      </c>
      <c r="T444" s="45"/>
      <c r="U444" s="45"/>
      <c r="V444" s="45">
        <v>124</v>
      </c>
      <c r="W444" s="45">
        <v>65</v>
      </c>
      <c r="X444" s="45"/>
      <c r="Y444" s="45">
        <v>334</v>
      </c>
      <c r="Z444" s="45"/>
      <c r="AA444" s="45">
        <v>315</v>
      </c>
      <c r="AB444" s="45">
        <v>0.5</v>
      </c>
      <c r="AC444" s="45"/>
      <c r="AD444" s="45">
        <v>1793</v>
      </c>
      <c r="AE444" s="45">
        <v>65150</v>
      </c>
      <c r="AF444" s="45">
        <v>1412</v>
      </c>
      <c r="AG444" s="45">
        <v>9</v>
      </c>
      <c r="AH444" s="45">
        <v>51</v>
      </c>
      <c r="AI444" s="45">
        <v>24</v>
      </c>
      <c r="AJ444" s="45"/>
      <c r="AK444" s="45">
        <v>40165</v>
      </c>
      <c r="AL444" s="45">
        <v>15030</v>
      </c>
      <c r="AM444" s="45"/>
      <c r="AN444" s="45"/>
      <c r="AO444" s="29">
        <v>1.0999999999999943</v>
      </c>
      <c r="AP444" s="14">
        <v>5.0000000000000001E-3</v>
      </c>
      <c r="AQ444" s="15">
        <v>0.5</v>
      </c>
      <c r="AR444" s="16">
        <v>3.3399999999999999E-2</v>
      </c>
      <c r="AS444" s="16">
        <v>6.4999999999999997E-3</v>
      </c>
      <c r="AT444" s="16">
        <v>1.24E-2</v>
      </c>
      <c r="AU444" s="17">
        <v>7.2585971733373278E-2</v>
      </c>
      <c r="AV444" s="16">
        <v>7.7075697756429307E-2</v>
      </c>
      <c r="AW444" s="18">
        <v>2.4787084372304</v>
      </c>
      <c r="AX444" s="19">
        <v>7.6902659999999998E-2</v>
      </c>
      <c r="BB444" s="20">
        <v>1</v>
      </c>
      <c r="BC444" s="14">
        <v>0.27</v>
      </c>
      <c r="BD444" s="15">
        <v>0</v>
      </c>
      <c r="BE444" s="16">
        <v>0.60299999999999998</v>
      </c>
      <c r="BF444" s="16">
        <v>0.1169</v>
      </c>
      <c r="BG444" s="16">
        <v>4.8399999999999999E-2</v>
      </c>
      <c r="BH444" s="17">
        <v>0.99552687848102306</v>
      </c>
      <c r="BI444" s="55" t="s">
        <v>132</v>
      </c>
      <c r="BJ444" s="31" t="s">
        <v>62</v>
      </c>
      <c r="BK444" s="16">
        <v>1.0571041065077569</v>
      </c>
      <c r="BL444" s="18">
        <v>35.414998014117828</v>
      </c>
      <c r="BM444" s="19">
        <v>1.0349912800000001</v>
      </c>
    </row>
    <row r="445" spans="1:65" s="20" customFormat="1" ht="12" customHeight="1" x14ac:dyDescent="0.2">
      <c r="A445" s="23" t="s">
        <v>399</v>
      </c>
      <c r="B445" s="19" t="s">
        <v>310</v>
      </c>
      <c r="C445" s="86">
        <v>69</v>
      </c>
      <c r="D445" s="19">
        <v>70</v>
      </c>
      <c r="E445" s="25">
        <v>1</v>
      </c>
      <c r="F445" s="20" t="s">
        <v>54</v>
      </c>
      <c r="H445" s="26" t="s">
        <v>128</v>
      </c>
      <c r="I445" s="20" t="s">
        <v>129</v>
      </c>
      <c r="J445" s="26">
        <v>43082</v>
      </c>
      <c r="L445" s="20" t="s">
        <v>130</v>
      </c>
      <c r="M445" s="20" t="s">
        <v>223</v>
      </c>
      <c r="O445" s="23" t="s">
        <v>150</v>
      </c>
      <c r="P445" s="23" t="s">
        <v>331</v>
      </c>
      <c r="Q445" s="23" t="s">
        <v>332</v>
      </c>
      <c r="R445" s="23" t="s">
        <v>399</v>
      </c>
      <c r="S445" s="19">
        <v>0.27</v>
      </c>
      <c r="V445" s="20">
        <v>484</v>
      </c>
      <c r="W445" s="20">
        <v>1169</v>
      </c>
      <c r="Y445" s="20">
        <v>6030</v>
      </c>
      <c r="AA445" s="20">
        <v>21795</v>
      </c>
      <c r="AB445" s="20">
        <v>0.5</v>
      </c>
      <c r="AD445" s="20">
        <v>39935</v>
      </c>
      <c r="AE445" s="20">
        <v>60400</v>
      </c>
      <c r="AF445" s="20">
        <v>4083</v>
      </c>
      <c r="AG445" s="20">
        <v>647</v>
      </c>
      <c r="AH445" s="20">
        <v>908</v>
      </c>
      <c r="AI445" s="20">
        <v>767</v>
      </c>
      <c r="AK445" s="20">
        <v>48340</v>
      </c>
      <c r="AL445" s="20">
        <v>71500</v>
      </c>
      <c r="AO445" s="29">
        <v>1</v>
      </c>
      <c r="AP445" s="14">
        <v>0.27</v>
      </c>
      <c r="AQ445" s="15">
        <v>0.5</v>
      </c>
      <c r="AR445" s="16">
        <v>0.60299999999999998</v>
      </c>
      <c r="AS445" s="16">
        <v>0.1169</v>
      </c>
      <c r="AT445" s="16">
        <v>4.8399999999999999E-2</v>
      </c>
      <c r="AU445" s="17">
        <v>1.0027345397713456</v>
      </c>
      <c r="AV445" s="16">
        <v>1.0647575898169594</v>
      </c>
      <c r="AW445" s="18">
        <v>35.680241673309013</v>
      </c>
      <c r="AX445" s="19">
        <v>1.0454412800000001</v>
      </c>
      <c r="AZ445" s="33"/>
      <c r="BB445" s="20">
        <v>1.0400000000000063</v>
      </c>
      <c r="BC445" s="14">
        <v>0.01</v>
      </c>
      <c r="BD445" s="15">
        <v>0</v>
      </c>
      <c r="BE445" s="16">
        <v>2.6305000000000001</v>
      </c>
      <c r="BF445" s="16">
        <v>0.1143</v>
      </c>
      <c r="BG445" s="16">
        <v>4.3799999999999999E-2</v>
      </c>
      <c r="BH445" s="17">
        <v>2.6341011460126396</v>
      </c>
      <c r="BI445" s="55" t="s">
        <v>150</v>
      </c>
      <c r="BJ445" s="31" t="s">
        <v>62</v>
      </c>
      <c r="BK445" s="16">
        <v>2.797030596155651</v>
      </c>
      <c r="BL445" s="18">
        <v>85.162429556078436</v>
      </c>
      <c r="BM445" s="19">
        <v>2.7941662599999999</v>
      </c>
    </row>
    <row r="446" spans="1:65" s="20" customFormat="1" ht="12" customHeight="1" x14ac:dyDescent="0.2">
      <c r="A446" s="23" t="s">
        <v>400</v>
      </c>
      <c r="B446" s="19" t="s">
        <v>310</v>
      </c>
      <c r="C446" s="86">
        <v>70.11</v>
      </c>
      <c r="D446" s="19">
        <v>71.150000000000006</v>
      </c>
      <c r="E446" s="25">
        <v>1.0400000000000063</v>
      </c>
      <c r="F446" s="20" t="s">
        <v>54</v>
      </c>
      <c r="H446" s="26" t="s">
        <v>128</v>
      </c>
      <c r="I446" s="20" t="s">
        <v>129</v>
      </c>
      <c r="J446" s="26">
        <v>43082</v>
      </c>
      <c r="L446" s="20" t="s">
        <v>130</v>
      </c>
      <c r="M446" s="20" t="s">
        <v>223</v>
      </c>
      <c r="O446" s="23" t="s">
        <v>150</v>
      </c>
      <c r="P446" s="23" t="s">
        <v>331</v>
      </c>
      <c r="Q446" s="23" t="s">
        <v>332</v>
      </c>
      <c r="R446" s="23" t="s">
        <v>400</v>
      </c>
      <c r="S446" s="19">
        <v>0.01</v>
      </c>
      <c r="V446" s="20">
        <v>438</v>
      </c>
      <c r="W446" s="20">
        <v>1143</v>
      </c>
      <c r="Y446" s="20" t="s">
        <v>214</v>
      </c>
      <c r="Z446" s="20">
        <v>26305</v>
      </c>
      <c r="AA446" s="20">
        <v>2483</v>
      </c>
      <c r="AB446" s="20">
        <v>0.5</v>
      </c>
      <c r="AD446" s="20">
        <v>28835</v>
      </c>
      <c r="AE446" s="20">
        <v>30775</v>
      </c>
      <c r="AF446" s="20">
        <v>2116</v>
      </c>
      <c r="AG446" s="20">
        <v>199</v>
      </c>
      <c r="AH446" s="20">
        <v>681</v>
      </c>
      <c r="AI446" s="20">
        <v>623</v>
      </c>
      <c r="AK446" s="20">
        <v>23010</v>
      </c>
      <c r="AL446" s="20">
        <v>107300</v>
      </c>
      <c r="AO446" s="29">
        <v>1.0400000000000063</v>
      </c>
      <c r="AP446" s="14">
        <v>0.01</v>
      </c>
      <c r="AQ446" s="15">
        <v>0.5</v>
      </c>
      <c r="AR446" s="16">
        <v>2.6305000000000001</v>
      </c>
      <c r="AS446" s="16">
        <v>0.1143</v>
      </c>
      <c r="AT446" s="16">
        <v>4.3799999999999999E-2</v>
      </c>
      <c r="AU446" s="17">
        <v>2.6413088073029618</v>
      </c>
      <c r="AV446" s="16">
        <v>2.8046840794648529</v>
      </c>
      <c r="AW446" s="18">
        <v>85.427673215269621</v>
      </c>
      <c r="AX446" s="19">
        <v>2.80461626</v>
      </c>
      <c r="AZ446" s="33"/>
      <c r="BB446" s="20">
        <v>0.86999999999999034</v>
      </c>
      <c r="BC446" s="14">
        <v>0.34</v>
      </c>
      <c r="BD446" s="15">
        <v>0</v>
      </c>
      <c r="BE446" s="16">
        <v>1.8340000000000001</v>
      </c>
      <c r="BF446" s="16">
        <v>8.9300000000000004E-2</v>
      </c>
      <c r="BG446" s="16">
        <v>2.2200000000000001E-2</v>
      </c>
      <c r="BH446" s="17">
        <v>2.1569264539469746</v>
      </c>
      <c r="BI446" s="55" t="s">
        <v>150</v>
      </c>
      <c r="BJ446" s="31" t="s">
        <v>62</v>
      </c>
      <c r="BK446" s="16">
        <v>2.2903407845517298</v>
      </c>
      <c r="BL446" s="18">
        <v>72.75410490666691</v>
      </c>
      <c r="BM446" s="19">
        <v>2.2677586200000004</v>
      </c>
    </row>
    <row r="447" spans="1:65" s="20" customFormat="1" ht="12" customHeight="1" x14ac:dyDescent="0.2">
      <c r="A447" s="23" t="s">
        <v>401</v>
      </c>
      <c r="B447" s="19" t="s">
        <v>310</v>
      </c>
      <c r="C447" s="86">
        <v>71.150000000000006</v>
      </c>
      <c r="D447" s="19">
        <v>72.02</v>
      </c>
      <c r="E447" s="25">
        <v>0.86999999999999034</v>
      </c>
      <c r="F447" s="20" t="s">
        <v>54</v>
      </c>
      <c r="H447" s="26" t="s">
        <v>128</v>
      </c>
      <c r="I447" s="20" t="s">
        <v>129</v>
      </c>
      <c r="J447" s="26">
        <v>43082</v>
      </c>
      <c r="L447" s="20" t="s">
        <v>130</v>
      </c>
      <c r="M447" s="20" t="s">
        <v>223</v>
      </c>
      <c r="O447" s="23" t="s">
        <v>150</v>
      </c>
      <c r="P447" s="23" t="s">
        <v>331</v>
      </c>
      <c r="Q447" s="23" t="s">
        <v>332</v>
      </c>
      <c r="R447" s="23" t="s">
        <v>401</v>
      </c>
      <c r="S447" s="19">
        <v>0.34</v>
      </c>
      <c r="V447" s="20">
        <v>222</v>
      </c>
      <c r="W447" s="20">
        <v>893</v>
      </c>
      <c r="Y447" s="20" t="s">
        <v>214</v>
      </c>
      <c r="Z447" s="20">
        <v>18340</v>
      </c>
      <c r="AA447" s="20">
        <v>6930</v>
      </c>
      <c r="AB447" s="20">
        <v>0.5</v>
      </c>
      <c r="AD447" s="20">
        <v>15215</v>
      </c>
      <c r="AE447" s="20">
        <v>32040</v>
      </c>
      <c r="AF447" s="20">
        <v>5863</v>
      </c>
      <c r="AG447" s="20">
        <v>259</v>
      </c>
      <c r="AH447" s="20">
        <v>968</v>
      </c>
      <c r="AI447" s="20">
        <v>528</v>
      </c>
      <c r="AK447" s="20">
        <v>64300</v>
      </c>
      <c r="AL447" s="20">
        <v>78800</v>
      </c>
      <c r="AO447" s="29">
        <v>0.86999999999999034</v>
      </c>
      <c r="AP447" s="14">
        <v>0.34</v>
      </c>
      <c r="AQ447" s="15">
        <v>0.5</v>
      </c>
      <c r="AR447" s="16">
        <v>1.8340000000000001</v>
      </c>
      <c r="AS447" s="16">
        <v>8.9300000000000004E-2</v>
      </c>
      <c r="AT447" s="16">
        <v>2.2200000000000001E-2</v>
      </c>
      <c r="AU447" s="17">
        <v>2.1641341152372973</v>
      </c>
      <c r="AV447" s="16">
        <v>2.2979942678609322</v>
      </c>
      <c r="AW447" s="18">
        <v>73.019348565858095</v>
      </c>
      <c r="AX447" s="19">
        <v>2.2782086200000005</v>
      </c>
      <c r="AZ447" s="33"/>
      <c r="BB447" s="20">
        <v>1.0799999999999983</v>
      </c>
      <c r="BC447" s="14">
        <v>0.33</v>
      </c>
      <c r="BD447" s="15">
        <v>2</v>
      </c>
      <c r="BE447" s="16">
        <v>0.64500000000000002</v>
      </c>
      <c r="BF447" s="16">
        <v>0.1996</v>
      </c>
      <c r="BG447" s="16">
        <v>2.4500000000000001E-2</v>
      </c>
      <c r="BH447" s="17">
        <v>1.1147270258762558</v>
      </c>
      <c r="BI447" s="55" t="s">
        <v>150</v>
      </c>
      <c r="BJ447" s="31" t="s">
        <v>62</v>
      </c>
      <c r="BK447" s="16">
        <v>1.1836772488623784</v>
      </c>
      <c r="BL447" s="18">
        <v>40.647449987353184</v>
      </c>
      <c r="BM447" s="19">
        <v>1.1809623300000001</v>
      </c>
    </row>
    <row r="448" spans="1:65" s="20" customFormat="1" ht="12" customHeight="1" x14ac:dyDescent="0.2">
      <c r="A448" s="23" t="s">
        <v>402</v>
      </c>
      <c r="B448" s="19" t="s">
        <v>310</v>
      </c>
      <c r="C448" s="86">
        <v>72.02</v>
      </c>
      <c r="D448" s="19">
        <v>73.099999999999994</v>
      </c>
      <c r="E448" s="25">
        <v>1.0799999999999983</v>
      </c>
      <c r="F448" s="20" t="s">
        <v>54</v>
      </c>
      <c r="H448" s="26" t="s">
        <v>128</v>
      </c>
      <c r="I448" s="20" t="s">
        <v>129</v>
      </c>
      <c r="J448" s="26">
        <v>43082</v>
      </c>
      <c r="L448" s="20" t="s">
        <v>130</v>
      </c>
      <c r="M448" s="20" t="s">
        <v>223</v>
      </c>
      <c r="O448" s="23" t="s">
        <v>150</v>
      </c>
      <c r="P448" s="23" t="s">
        <v>331</v>
      </c>
      <c r="Q448" s="23" t="s">
        <v>332</v>
      </c>
      <c r="R448" s="23" t="s">
        <v>402</v>
      </c>
      <c r="S448" s="19">
        <v>0.33</v>
      </c>
      <c r="V448" s="20">
        <v>245</v>
      </c>
      <c r="W448" s="20">
        <v>1996</v>
      </c>
      <c r="Y448" s="20">
        <v>6450</v>
      </c>
      <c r="AA448" s="20">
        <v>4713</v>
      </c>
      <c r="AB448" s="20">
        <v>2</v>
      </c>
      <c r="AD448" s="20">
        <v>9250</v>
      </c>
      <c r="AE448" s="20">
        <v>17690</v>
      </c>
      <c r="AF448" s="20">
        <v>1639</v>
      </c>
      <c r="AG448" s="20">
        <v>153</v>
      </c>
      <c r="AH448" s="20">
        <v>7360</v>
      </c>
      <c r="AI448" s="20">
        <v>1410</v>
      </c>
      <c r="AK448" s="20">
        <v>21500</v>
      </c>
      <c r="AL448" s="20">
        <v>109000</v>
      </c>
      <c r="AO448" s="29">
        <v>1.0799999999999983</v>
      </c>
      <c r="AP448" s="14">
        <v>0.33</v>
      </c>
      <c r="AQ448" s="15">
        <v>2</v>
      </c>
      <c r="AR448" s="16">
        <v>0.64500000000000002</v>
      </c>
      <c r="AS448" s="16">
        <v>0.1996</v>
      </c>
      <c r="AT448" s="16">
        <v>2.4500000000000001E-2</v>
      </c>
      <c r="AU448" s="17">
        <v>1.1147270258762558</v>
      </c>
      <c r="AV448" s="16">
        <v>1.1836772488623784</v>
      </c>
      <c r="AW448" s="18">
        <v>40.647449987353184</v>
      </c>
      <c r="AX448" s="19">
        <v>1.1809623300000001</v>
      </c>
      <c r="AZ448" s="33"/>
      <c r="BB448" s="20">
        <v>1.0700000000000074</v>
      </c>
      <c r="BC448" s="14">
        <v>0.9</v>
      </c>
      <c r="BD448" s="15">
        <v>13</v>
      </c>
      <c r="BE448" s="16">
        <v>0.21629999999999999</v>
      </c>
      <c r="BF448" s="16">
        <v>0.1202</v>
      </c>
      <c r="BG448" s="16">
        <v>2.24E-2</v>
      </c>
      <c r="BH448" s="17">
        <v>1.3963827401078377</v>
      </c>
      <c r="BI448" s="55" t="s">
        <v>150</v>
      </c>
      <c r="BJ448" s="31" t="s">
        <v>62</v>
      </c>
      <c r="BK448" s="16">
        <v>1.4827544697505495</v>
      </c>
      <c r="BL448" s="18">
        <v>54.951195186030134</v>
      </c>
      <c r="BM448" s="19">
        <v>1.49583032</v>
      </c>
    </row>
    <row r="449" spans="1:62" s="20" customFormat="1" ht="12" customHeight="1" x14ac:dyDescent="0.2">
      <c r="A449" s="23" t="s">
        <v>403</v>
      </c>
      <c r="B449" s="19" t="s">
        <v>310</v>
      </c>
      <c r="C449" s="86">
        <v>73.099999999999994</v>
      </c>
      <c r="D449" s="19">
        <v>74.17</v>
      </c>
      <c r="E449" s="25">
        <v>1.0700000000000074</v>
      </c>
      <c r="F449" s="20" t="s">
        <v>54</v>
      </c>
      <c r="H449" s="26" t="s">
        <v>128</v>
      </c>
      <c r="I449" s="20" t="s">
        <v>129</v>
      </c>
      <c r="J449" s="26">
        <v>43082</v>
      </c>
      <c r="L449" s="20" t="s">
        <v>130</v>
      </c>
      <c r="M449" s="20" t="s">
        <v>223</v>
      </c>
      <c r="O449" s="23" t="s">
        <v>150</v>
      </c>
      <c r="P449" s="23" t="s">
        <v>331</v>
      </c>
      <c r="Q449" s="23" t="s">
        <v>332</v>
      </c>
      <c r="R449" s="23" t="s">
        <v>403</v>
      </c>
      <c r="S449" s="19">
        <v>0.9</v>
      </c>
      <c r="T449" s="20">
        <v>0.9</v>
      </c>
      <c r="V449" s="20">
        <v>224</v>
      </c>
      <c r="W449" s="20">
        <v>1202</v>
      </c>
      <c r="Y449" s="20">
        <v>2163</v>
      </c>
      <c r="AA449" s="20">
        <v>1296</v>
      </c>
      <c r="AB449" s="20">
        <v>13</v>
      </c>
      <c r="AD449" s="20">
        <v>5240</v>
      </c>
      <c r="AE449" s="20">
        <v>11445</v>
      </c>
      <c r="AF449" s="20">
        <v>1415</v>
      </c>
      <c r="AG449" s="20">
        <v>43</v>
      </c>
      <c r="AH449" s="20">
        <v>10735</v>
      </c>
      <c r="AI449" s="20">
        <v>1171</v>
      </c>
      <c r="AK449" s="20">
        <v>36310</v>
      </c>
      <c r="AL449" s="20">
        <v>103500</v>
      </c>
      <c r="AO449" s="29">
        <v>1.0700000000000074</v>
      </c>
      <c r="AP449" s="14">
        <v>0.9</v>
      </c>
      <c r="AQ449" s="15">
        <v>13</v>
      </c>
      <c r="AR449" s="16">
        <v>0.21629999999999999</v>
      </c>
      <c r="AS449" s="16">
        <v>0.1202</v>
      </c>
      <c r="AT449" s="16">
        <v>2.24E-2</v>
      </c>
      <c r="AU449" s="17">
        <v>1.3963827401078377</v>
      </c>
      <c r="AV449" s="16">
        <v>1.4827544697505495</v>
      </c>
      <c r="AW449" s="18">
        <v>54.951195186030134</v>
      </c>
      <c r="AX449" s="19">
        <v>1.49583032</v>
      </c>
      <c r="AZ449" s="33"/>
      <c r="BF449" s="19"/>
      <c r="BG449" s="14"/>
      <c r="BI449" s="55" t="s">
        <v>150</v>
      </c>
      <c r="BJ449" s="31" t="s">
        <v>62</v>
      </c>
    </row>
    <row r="450" spans="1:62" s="20" customFormat="1" ht="12" customHeight="1" x14ac:dyDescent="0.2">
      <c r="A450" s="23" t="s">
        <v>404</v>
      </c>
      <c r="B450" s="19" t="s">
        <v>310</v>
      </c>
      <c r="C450" s="86">
        <v>74.23</v>
      </c>
      <c r="D450" s="19">
        <v>74.91</v>
      </c>
      <c r="E450" s="25">
        <v>0.67999999999999261</v>
      </c>
      <c r="F450" s="20" t="s">
        <v>54</v>
      </c>
      <c r="H450" s="26" t="s">
        <v>128</v>
      </c>
      <c r="I450" s="20" t="s">
        <v>129</v>
      </c>
      <c r="J450" s="26">
        <v>43082</v>
      </c>
      <c r="L450" s="20" t="s">
        <v>130</v>
      </c>
      <c r="M450" s="20" t="s">
        <v>223</v>
      </c>
      <c r="O450" s="23" t="s">
        <v>150</v>
      </c>
      <c r="P450" s="23" t="s">
        <v>331</v>
      </c>
      <c r="Q450" s="23" t="s">
        <v>332</v>
      </c>
      <c r="R450" s="23" t="s">
        <v>404</v>
      </c>
      <c r="S450" s="19">
        <v>0.15</v>
      </c>
      <c r="V450" s="20">
        <v>10</v>
      </c>
      <c r="W450" s="20">
        <v>86</v>
      </c>
      <c r="Y450" s="20">
        <v>214</v>
      </c>
      <c r="AA450" s="20">
        <v>12</v>
      </c>
      <c r="AB450" s="20">
        <v>0.5</v>
      </c>
      <c r="AD450" s="20">
        <v>224</v>
      </c>
      <c r="AE450" s="20">
        <v>10730</v>
      </c>
      <c r="AF450" s="20">
        <v>3889</v>
      </c>
      <c r="AG450" s="20">
        <v>1</v>
      </c>
      <c r="AH450" s="20">
        <v>655</v>
      </c>
      <c r="AI450" s="20">
        <v>82</v>
      </c>
      <c r="AK450" s="20">
        <v>78600</v>
      </c>
      <c r="AL450" s="20">
        <v>69450</v>
      </c>
      <c r="AO450" s="29">
        <v>0.67999999999999261</v>
      </c>
      <c r="AP450" s="14">
        <v>0.15</v>
      </c>
      <c r="AQ450" s="15">
        <v>0.5</v>
      </c>
      <c r="AR450" s="16">
        <v>2.1399999999999999E-2</v>
      </c>
      <c r="AS450" s="16">
        <v>8.6E-3</v>
      </c>
      <c r="AT450" s="16">
        <v>1E-3</v>
      </c>
      <c r="AU450" s="17">
        <v>0.1836425557923157</v>
      </c>
      <c r="AV450" s="16">
        <v>0.19500156555676293</v>
      </c>
      <c r="AW450" s="18">
        <v>7.3631870003677529</v>
      </c>
      <c r="AX450" s="19">
        <v>0.18766037999999999</v>
      </c>
      <c r="BF450" s="19"/>
      <c r="BG450" s="14"/>
      <c r="BI450" s="55" t="s">
        <v>150</v>
      </c>
      <c r="BJ450" s="31" t="s">
        <v>62</v>
      </c>
    </row>
    <row r="451" spans="1:62" s="99" customFormat="1" ht="12" customHeight="1" x14ac:dyDescent="0.2">
      <c r="A451" s="103" t="s">
        <v>405</v>
      </c>
      <c r="B451" s="99" t="s">
        <v>406</v>
      </c>
      <c r="C451" s="104">
        <v>0</v>
      </c>
      <c r="D451" s="104">
        <v>1.5</v>
      </c>
      <c r="E451" s="35">
        <v>1.5</v>
      </c>
      <c r="F451" s="99" t="s">
        <v>64</v>
      </c>
      <c r="G451" s="103"/>
      <c r="H451" s="36"/>
      <c r="J451" s="26"/>
      <c r="O451" s="103"/>
      <c r="P451" s="103" t="s">
        <v>265</v>
      </c>
      <c r="Q451" s="103"/>
      <c r="R451" s="103"/>
      <c r="S451" s="100"/>
      <c r="AO451" s="29">
        <v>1.5</v>
      </c>
      <c r="AP451" s="14">
        <v>0</v>
      </c>
      <c r="AQ451" s="15" t="s">
        <v>65</v>
      </c>
      <c r="AR451" s="16" t="s">
        <v>65</v>
      </c>
      <c r="AS451" s="16" t="s">
        <v>65</v>
      </c>
      <c r="AT451" s="16" t="s">
        <v>65</v>
      </c>
      <c r="AU451" s="17">
        <v>0</v>
      </c>
      <c r="AV451" s="16">
        <v>0</v>
      </c>
      <c r="AW451" s="18">
        <v>0</v>
      </c>
      <c r="AX451" s="19" t="s">
        <v>65</v>
      </c>
      <c r="BF451" s="100"/>
      <c r="BG451" s="101"/>
      <c r="BI451" s="20"/>
      <c r="BJ451" s="20"/>
    </row>
    <row r="452" spans="1:62" s="20" customFormat="1" ht="12" customHeight="1" x14ac:dyDescent="0.2">
      <c r="A452" s="23" t="s">
        <v>407</v>
      </c>
      <c r="B452" s="20" t="s">
        <v>406</v>
      </c>
      <c r="C452" s="86">
        <v>1.5</v>
      </c>
      <c r="D452" s="86">
        <v>2.1</v>
      </c>
      <c r="E452" s="25">
        <v>0.60000000000000009</v>
      </c>
      <c r="F452" s="20" t="s">
        <v>54</v>
      </c>
      <c r="G452" s="23"/>
      <c r="H452" s="20" t="s">
        <v>128</v>
      </c>
      <c r="I452" s="20" t="s">
        <v>129</v>
      </c>
      <c r="J452" s="26">
        <v>43082</v>
      </c>
      <c r="L452" s="20" t="s">
        <v>130</v>
      </c>
      <c r="M452" s="20" t="s">
        <v>131</v>
      </c>
      <c r="O452" s="23" t="s">
        <v>132</v>
      </c>
      <c r="P452" s="23"/>
      <c r="Q452" s="23" t="s">
        <v>133</v>
      </c>
      <c r="R452" s="23" t="s">
        <v>407</v>
      </c>
      <c r="S452" s="19">
        <v>0.03</v>
      </c>
      <c r="V452" s="20">
        <v>19</v>
      </c>
      <c r="W452" s="20">
        <v>115</v>
      </c>
      <c r="Y452" s="20">
        <v>214</v>
      </c>
      <c r="AA452" s="20">
        <v>52</v>
      </c>
      <c r="AB452" s="20">
        <v>0.5</v>
      </c>
      <c r="AD452" s="20">
        <v>114</v>
      </c>
      <c r="AE452" s="20">
        <v>15860</v>
      </c>
      <c r="AF452" s="20">
        <v>480</v>
      </c>
      <c r="AG452" s="20">
        <v>2</v>
      </c>
      <c r="AH452" s="20">
        <v>17</v>
      </c>
      <c r="AI452" s="20">
        <v>19</v>
      </c>
      <c r="AO452" s="29">
        <v>0.60000000000000009</v>
      </c>
      <c r="AP452" s="14">
        <v>0.03</v>
      </c>
      <c r="AQ452" s="15">
        <v>0.5</v>
      </c>
      <c r="AR452" s="16">
        <v>2.1399999999999999E-2</v>
      </c>
      <c r="AS452" s="16">
        <v>1.15E-2</v>
      </c>
      <c r="AT452" s="16">
        <v>1.9E-3</v>
      </c>
      <c r="AU452" s="17">
        <v>6.6929219216138258E-2</v>
      </c>
      <c r="AV452" s="16">
        <v>7.1069052988996018E-2</v>
      </c>
      <c r="AW452" s="18">
        <v>2.5585323274264953</v>
      </c>
      <c r="AX452" s="19">
        <v>7.2168709999999997E-2</v>
      </c>
      <c r="BF452" s="19"/>
      <c r="BG452" s="14"/>
      <c r="BI452" s="55" t="s">
        <v>73</v>
      </c>
      <c r="BJ452" s="31" t="s">
        <v>62</v>
      </c>
    </row>
    <row r="453" spans="1:62" s="99" customFormat="1" ht="12" customHeight="1" x14ac:dyDescent="0.2">
      <c r="A453" s="103" t="s">
        <v>408</v>
      </c>
      <c r="B453" s="99" t="s">
        <v>406</v>
      </c>
      <c r="C453" s="104">
        <v>2.1</v>
      </c>
      <c r="D453" s="104">
        <v>2.7</v>
      </c>
      <c r="E453" s="35">
        <v>0.60000000000000009</v>
      </c>
      <c r="F453" s="99" t="s">
        <v>64</v>
      </c>
      <c r="G453" s="103"/>
      <c r="H453" s="36"/>
      <c r="J453" s="105"/>
      <c r="O453" s="103"/>
      <c r="P453" s="103" t="s">
        <v>265</v>
      </c>
      <c r="Q453" s="103"/>
      <c r="R453" s="103"/>
      <c r="S453" s="100"/>
      <c r="AO453" s="29">
        <v>0.60000000000000009</v>
      </c>
      <c r="AP453" s="14">
        <v>0</v>
      </c>
      <c r="AQ453" s="15" t="s">
        <v>65</v>
      </c>
      <c r="AR453" s="16" t="s">
        <v>65</v>
      </c>
      <c r="AS453" s="16" t="s">
        <v>65</v>
      </c>
      <c r="AT453" s="16" t="s">
        <v>65</v>
      </c>
      <c r="AU453" s="17">
        <v>0</v>
      </c>
      <c r="AV453" s="16">
        <v>0</v>
      </c>
      <c r="AW453" s="18">
        <v>0</v>
      </c>
      <c r="AX453" s="19" t="s">
        <v>65</v>
      </c>
      <c r="BF453" s="100"/>
      <c r="BG453" s="101"/>
      <c r="BI453" s="20"/>
      <c r="BJ453" s="20"/>
    </row>
    <row r="454" spans="1:62" s="20" customFormat="1" ht="12" customHeight="1" x14ac:dyDescent="0.2">
      <c r="A454" s="23" t="s">
        <v>409</v>
      </c>
      <c r="B454" s="20" t="s">
        <v>406</v>
      </c>
      <c r="C454" s="86">
        <v>2.7</v>
      </c>
      <c r="D454" s="86">
        <v>3.3</v>
      </c>
      <c r="E454" s="25">
        <v>0.59999999999999964</v>
      </c>
      <c r="F454" s="20" t="s">
        <v>54</v>
      </c>
      <c r="G454" s="23"/>
      <c r="H454" s="20" t="s">
        <v>128</v>
      </c>
      <c r="I454" s="20" t="s">
        <v>129</v>
      </c>
      <c r="J454" s="26">
        <v>43082</v>
      </c>
      <c r="L454" s="20" t="s">
        <v>130</v>
      </c>
      <c r="M454" s="20" t="s">
        <v>131</v>
      </c>
      <c r="O454" s="23" t="s">
        <v>132</v>
      </c>
      <c r="P454" s="23"/>
      <c r="Q454" s="23" t="s">
        <v>133</v>
      </c>
      <c r="R454" s="23" t="s">
        <v>409</v>
      </c>
      <c r="S454" s="19">
        <v>0.02</v>
      </c>
      <c r="V454" s="20">
        <v>11</v>
      </c>
      <c r="W454" s="20">
        <v>35</v>
      </c>
      <c r="Y454" s="20">
        <v>199</v>
      </c>
      <c r="AA454" s="20">
        <v>23</v>
      </c>
      <c r="AB454" s="20">
        <v>0.5</v>
      </c>
      <c r="AD454" s="20">
        <v>60</v>
      </c>
      <c r="AE454" s="20">
        <v>14405</v>
      </c>
      <c r="AF454" s="20">
        <v>450</v>
      </c>
      <c r="AG454" s="20">
        <v>1</v>
      </c>
      <c r="AH454" s="20">
        <v>12</v>
      </c>
      <c r="AI454" s="20">
        <v>11</v>
      </c>
      <c r="AO454" s="29">
        <v>0.59999999999999964</v>
      </c>
      <c r="AP454" s="14">
        <v>0.02</v>
      </c>
      <c r="AQ454" s="15">
        <v>0.5</v>
      </c>
      <c r="AR454" s="16">
        <v>1.9900000000000001E-2</v>
      </c>
      <c r="AS454" s="16">
        <v>3.5000000000000001E-3</v>
      </c>
      <c r="AT454" s="16">
        <v>1.1000000000000001E-3</v>
      </c>
      <c r="AU454" s="17">
        <v>4.9943769807830642E-2</v>
      </c>
      <c r="AV454" s="16">
        <v>5.3032987154391836E-2</v>
      </c>
      <c r="AW454" s="18">
        <v>1.8476027713480569</v>
      </c>
      <c r="AX454" s="19">
        <v>5.4416990000000005E-2</v>
      </c>
      <c r="BF454" s="19"/>
      <c r="BG454" s="14"/>
      <c r="BI454" s="55" t="s">
        <v>73</v>
      </c>
      <c r="BJ454" s="31" t="s">
        <v>62</v>
      </c>
    </row>
    <row r="455" spans="1:62" s="20" customFormat="1" ht="12" customHeight="1" x14ac:dyDescent="0.2">
      <c r="A455" s="23" t="s">
        <v>410</v>
      </c>
      <c r="B455" s="20" t="s">
        <v>406</v>
      </c>
      <c r="C455" s="86">
        <v>3.3</v>
      </c>
      <c r="D455" s="86">
        <v>4.3</v>
      </c>
      <c r="E455" s="25">
        <v>1</v>
      </c>
      <c r="F455" s="20" t="s">
        <v>54</v>
      </c>
      <c r="G455" s="23"/>
      <c r="H455" s="20" t="s">
        <v>128</v>
      </c>
      <c r="I455" s="20" t="s">
        <v>129</v>
      </c>
      <c r="J455" s="26">
        <v>43082</v>
      </c>
      <c r="L455" s="20" t="s">
        <v>130</v>
      </c>
      <c r="M455" s="20" t="s">
        <v>131</v>
      </c>
      <c r="O455" s="23" t="s">
        <v>132</v>
      </c>
      <c r="P455" s="23"/>
      <c r="Q455" s="23" t="s">
        <v>133</v>
      </c>
      <c r="R455" s="23" t="s">
        <v>410</v>
      </c>
      <c r="S455" s="19">
        <v>0.02</v>
      </c>
      <c r="V455" s="20">
        <v>11</v>
      </c>
      <c r="W455" s="20">
        <v>30</v>
      </c>
      <c r="Y455" s="20">
        <v>352</v>
      </c>
      <c r="AA455" s="20">
        <v>51</v>
      </c>
      <c r="AB455" s="20">
        <v>0.5</v>
      </c>
      <c r="AD455" s="20">
        <v>90</v>
      </c>
      <c r="AE455" s="20">
        <v>16125</v>
      </c>
      <c r="AF455" s="20">
        <v>486</v>
      </c>
      <c r="AG455" s="20">
        <v>2</v>
      </c>
      <c r="AH455" s="20">
        <v>15</v>
      </c>
      <c r="AI455" s="20">
        <v>29</v>
      </c>
      <c r="AO455" s="29">
        <v>1</v>
      </c>
      <c r="AP455" s="14">
        <v>0.02</v>
      </c>
      <c r="AQ455" s="15">
        <v>0.5</v>
      </c>
      <c r="AR455" s="16">
        <v>3.5200000000000002E-2</v>
      </c>
      <c r="AS455" s="16">
        <v>3.0000000000000001E-3</v>
      </c>
      <c r="AT455" s="16">
        <v>1.1000000000000001E-3</v>
      </c>
      <c r="AU455" s="17">
        <v>6.4108042606672813E-2</v>
      </c>
      <c r="AV455" s="16">
        <v>6.8073375580868262E-2</v>
      </c>
      <c r="AW455" s="18">
        <v>2.2941027713480575</v>
      </c>
      <c r="AX455" s="19">
        <v>6.9418590000000002E-2</v>
      </c>
      <c r="BF455" s="19"/>
      <c r="BG455" s="14"/>
      <c r="BI455" s="55" t="s">
        <v>73</v>
      </c>
      <c r="BJ455" s="31" t="s">
        <v>62</v>
      </c>
    </row>
    <row r="456" spans="1:62" s="20" customFormat="1" ht="12" customHeight="1" x14ac:dyDescent="0.2">
      <c r="A456" s="23" t="s">
        <v>411</v>
      </c>
      <c r="B456" s="20" t="s">
        <v>406</v>
      </c>
      <c r="C456" s="86">
        <v>4.3</v>
      </c>
      <c r="D456" s="86">
        <v>5.3</v>
      </c>
      <c r="E456" s="25">
        <v>1</v>
      </c>
      <c r="F456" s="20" t="s">
        <v>54</v>
      </c>
      <c r="G456" s="23"/>
      <c r="H456" s="20" t="s">
        <v>128</v>
      </c>
      <c r="I456" s="20" t="s">
        <v>129</v>
      </c>
      <c r="J456" s="26">
        <v>43082</v>
      </c>
      <c r="L456" s="20" t="s">
        <v>130</v>
      </c>
      <c r="M456" s="20" t="s">
        <v>131</v>
      </c>
      <c r="O456" s="23" t="s">
        <v>132</v>
      </c>
      <c r="P456" s="23"/>
      <c r="Q456" s="23" t="s">
        <v>133</v>
      </c>
      <c r="R456" s="23" t="s">
        <v>411</v>
      </c>
      <c r="S456" s="19">
        <v>5.0000000000000001E-3</v>
      </c>
      <c r="V456" s="20">
        <v>5</v>
      </c>
      <c r="W456" s="20">
        <v>14</v>
      </c>
      <c r="Y456" s="20">
        <v>1308</v>
      </c>
      <c r="AA456" s="20">
        <v>51</v>
      </c>
      <c r="AB456" s="20">
        <v>0.5</v>
      </c>
      <c r="AD456" s="20">
        <v>61</v>
      </c>
      <c r="AE456" s="20">
        <v>14365</v>
      </c>
      <c r="AF456" s="20">
        <v>900</v>
      </c>
      <c r="AG456" s="20">
        <v>2</v>
      </c>
      <c r="AH456" s="20">
        <v>17</v>
      </c>
      <c r="AI456" s="20">
        <v>11</v>
      </c>
      <c r="AO456" s="29">
        <v>1</v>
      </c>
      <c r="AP456" s="14">
        <v>5.0000000000000001E-3</v>
      </c>
      <c r="AQ456" s="15">
        <v>0.5</v>
      </c>
      <c r="AR456" s="16">
        <v>0.1308</v>
      </c>
      <c r="AS456" s="16">
        <v>1.4E-3</v>
      </c>
      <c r="AT456" s="16">
        <v>5.0000000000000001E-4</v>
      </c>
      <c r="AU456" s="17">
        <v>0.13711114366518434</v>
      </c>
      <c r="AV456" s="16">
        <v>0.14559200374136785</v>
      </c>
      <c r="AW456" s="18">
        <v>4.4640084372304001</v>
      </c>
      <c r="AX456" s="19">
        <v>0.14801946999999999</v>
      </c>
      <c r="BF456" s="19"/>
      <c r="BG456" s="14"/>
      <c r="BI456" s="55" t="s">
        <v>73</v>
      </c>
      <c r="BJ456" s="31" t="s">
        <v>62</v>
      </c>
    </row>
    <row r="457" spans="1:62" s="99" customFormat="1" ht="12" customHeight="1" x14ac:dyDescent="0.2">
      <c r="A457" s="103" t="s">
        <v>412</v>
      </c>
      <c r="B457" s="99" t="s">
        <v>406</v>
      </c>
      <c r="C457" s="104">
        <v>5.3</v>
      </c>
      <c r="D457" s="104">
        <v>5.4</v>
      </c>
      <c r="E457" s="35">
        <v>0.10000000000000053</v>
      </c>
      <c r="F457" s="99" t="s">
        <v>64</v>
      </c>
      <c r="G457" s="103"/>
      <c r="H457" s="36"/>
      <c r="J457" s="105"/>
      <c r="O457" s="103"/>
      <c r="P457" s="103" t="s">
        <v>265</v>
      </c>
      <c r="Q457" s="103"/>
      <c r="R457" s="103"/>
      <c r="S457" s="100"/>
      <c r="AO457" s="29">
        <v>0.10000000000000053</v>
      </c>
      <c r="AP457" s="14">
        <v>0</v>
      </c>
      <c r="AQ457" s="15" t="s">
        <v>65</v>
      </c>
      <c r="AR457" s="16" t="s">
        <v>65</v>
      </c>
      <c r="AS457" s="16" t="s">
        <v>65</v>
      </c>
      <c r="AT457" s="16" t="s">
        <v>65</v>
      </c>
      <c r="AU457" s="17">
        <v>0</v>
      </c>
      <c r="AV457" s="16">
        <v>0</v>
      </c>
      <c r="AW457" s="18">
        <v>0</v>
      </c>
      <c r="AX457" s="19" t="s">
        <v>65</v>
      </c>
      <c r="BF457" s="100"/>
      <c r="BG457" s="101"/>
      <c r="BI457" s="20"/>
      <c r="BJ457" s="20"/>
    </row>
    <row r="458" spans="1:62" s="20" customFormat="1" ht="12" customHeight="1" x14ac:dyDescent="0.2">
      <c r="A458" s="23" t="s">
        <v>413</v>
      </c>
      <c r="B458" s="20" t="s">
        <v>406</v>
      </c>
      <c r="C458" s="86">
        <v>5.4</v>
      </c>
      <c r="D458" s="86">
        <v>6.11</v>
      </c>
      <c r="E458" s="25">
        <v>0.71</v>
      </c>
      <c r="F458" s="20" t="s">
        <v>54</v>
      </c>
      <c r="G458" s="23"/>
      <c r="H458" s="20" t="s">
        <v>128</v>
      </c>
      <c r="I458" s="20" t="s">
        <v>129</v>
      </c>
      <c r="J458" s="26">
        <v>43082</v>
      </c>
      <c r="L458" s="20" t="s">
        <v>130</v>
      </c>
      <c r="M458" s="20" t="s">
        <v>131</v>
      </c>
      <c r="O458" s="23" t="s">
        <v>132</v>
      </c>
      <c r="P458" s="23"/>
      <c r="Q458" s="23" t="s">
        <v>133</v>
      </c>
      <c r="R458" s="23" t="s">
        <v>413</v>
      </c>
      <c r="S458" s="19">
        <v>0.05</v>
      </c>
      <c r="V458" s="20">
        <v>5</v>
      </c>
      <c r="W458" s="20">
        <v>17</v>
      </c>
      <c r="Y458" s="20">
        <v>2900</v>
      </c>
      <c r="AA458" s="20">
        <v>15</v>
      </c>
      <c r="AB458" s="20">
        <v>0.5</v>
      </c>
      <c r="AD458" s="20">
        <v>80</v>
      </c>
      <c r="AE458" s="20">
        <v>18360</v>
      </c>
      <c r="AF458" s="20">
        <v>1067</v>
      </c>
      <c r="AG458" s="20">
        <v>1</v>
      </c>
      <c r="AH458" s="20">
        <v>22</v>
      </c>
      <c r="AI458" s="20">
        <v>7</v>
      </c>
      <c r="AO458" s="29">
        <v>0.71</v>
      </c>
      <c r="AP458" s="14">
        <v>0.05</v>
      </c>
      <c r="AQ458" s="15">
        <v>0.5</v>
      </c>
      <c r="AR458" s="16">
        <v>0.28999999999999998</v>
      </c>
      <c r="AS458" s="16">
        <v>1.6999999999999999E-3</v>
      </c>
      <c r="AT458" s="16">
        <v>5.0000000000000001E-4</v>
      </c>
      <c r="AU458" s="17">
        <v>0.33218429942835254</v>
      </c>
      <c r="AV458" s="16">
        <v>0.35273119654881074</v>
      </c>
      <c r="AW458" s="18">
        <v>11.099391439583373</v>
      </c>
      <c r="AX458" s="19">
        <v>0.35201600999999999</v>
      </c>
      <c r="BF458" s="19"/>
      <c r="BG458" s="14"/>
      <c r="BI458" s="55" t="s">
        <v>73</v>
      </c>
      <c r="BJ458" s="31" t="s">
        <v>62</v>
      </c>
    </row>
    <row r="459" spans="1:62" s="20" customFormat="1" ht="12" customHeight="1" x14ac:dyDescent="0.2">
      <c r="A459" s="23" t="s">
        <v>414</v>
      </c>
      <c r="B459" s="20" t="s">
        <v>406</v>
      </c>
      <c r="C459" s="86">
        <v>6.11</v>
      </c>
      <c r="D459" s="86">
        <v>6.95</v>
      </c>
      <c r="E459" s="25">
        <v>0.83999999999999986</v>
      </c>
      <c r="F459" s="20" t="s">
        <v>54</v>
      </c>
      <c r="G459" s="23"/>
      <c r="H459" s="20" t="s">
        <v>128</v>
      </c>
      <c r="I459" s="20" t="s">
        <v>129</v>
      </c>
      <c r="J459" s="26">
        <v>43082</v>
      </c>
      <c r="L459" s="20" t="s">
        <v>130</v>
      </c>
      <c r="M459" s="20" t="s">
        <v>131</v>
      </c>
      <c r="O459" s="23" t="s">
        <v>132</v>
      </c>
      <c r="P459" s="23"/>
      <c r="Q459" s="23" t="s">
        <v>133</v>
      </c>
      <c r="R459" s="23" t="s">
        <v>414</v>
      </c>
      <c r="S459" s="19">
        <v>0.06</v>
      </c>
      <c r="V459" s="20">
        <v>3</v>
      </c>
      <c r="W459" s="20">
        <v>7</v>
      </c>
      <c r="Y459" s="20">
        <v>698</v>
      </c>
      <c r="AA459" s="20">
        <v>10</v>
      </c>
      <c r="AB459" s="20">
        <v>0.5</v>
      </c>
      <c r="AD459" s="20">
        <v>46</v>
      </c>
      <c r="AE459" s="20">
        <v>17170</v>
      </c>
      <c r="AF459" s="20">
        <v>1061</v>
      </c>
      <c r="AG459" s="20">
        <v>1</v>
      </c>
      <c r="AH459" s="20">
        <v>20</v>
      </c>
      <c r="AI459" s="20">
        <v>10</v>
      </c>
      <c r="AO459" s="29">
        <v>0.83999999999999986</v>
      </c>
      <c r="AP459" s="14">
        <v>0.06</v>
      </c>
      <c r="AQ459" s="15">
        <v>0.5</v>
      </c>
      <c r="AR459" s="16">
        <v>6.9800000000000001E-2</v>
      </c>
      <c r="AS459" s="16">
        <v>6.9999999999999999E-4</v>
      </c>
      <c r="AT459" s="16">
        <v>2.9999999999999997E-4</v>
      </c>
      <c r="AU459" s="17">
        <v>0.13390691130575577</v>
      </c>
      <c r="AV459" s="16">
        <v>0.14218957708813154</v>
      </c>
      <c r="AW459" s="18">
        <v>4.8663209956618108</v>
      </c>
      <c r="AX459" s="19">
        <v>0.14074362999999998</v>
      </c>
      <c r="BF459" s="19"/>
      <c r="BG459" s="14"/>
      <c r="BI459" s="55" t="s">
        <v>73</v>
      </c>
      <c r="BJ459" s="31" t="s">
        <v>62</v>
      </c>
    </row>
    <row r="460" spans="1:62" s="20" customFormat="1" ht="12" customHeight="1" x14ac:dyDescent="0.2">
      <c r="A460" s="23" t="s">
        <v>415</v>
      </c>
      <c r="B460" s="20" t="s">
        <v>406</v>
      </c>
      <c r="C460" s="86">
        <v>6.95</v>
      </c>
      <c r="D460" s="86">
        <v>8.1300000000000008</v>
      </c>
      <c r="E460" s="25">
        <v>1.1800000000000006</v>
      </c>
      <c r="F460" s="20" t="s">
        <v>54</v>
      </c>
      <c r="G460" s="23"/>
      <c r="H460" s="20" t="s">
        <v>128</v>
      </c>
      <c r="I460" s="20" t="s">
        <v>129</v>
      </c>
      <c r="J460" s="26">
        <v>43082</v>
      </c>
      <c r="L460" s="20" t="s">
        <v>130</v>
      </c>
      <c r="M460" s="20" t="s">
        <v>131</v>
      </c>
      <c r="O460" s="23" t="s">
        <v>132</v>
      </c>
      <c r="P460" s="23"/>
      <c r="Q460" s="23" t="s">
        <v>133</v>
      </c>
      <c r="R460" s="23" t="s">
        <v>415</v>
      </c>
      <c r="S460" s="19">
        <v>0.08</v>
      </c>
      <c r="V460" s="20">
        <v>3</v>
      </c>
      <c r="W460" s="20">
        <v>2.5</v>
      </c>
      <c r="Y460" s="20">
        <v>364</v>
      </c>
      <c r="AA460" s="20">
        <v>11</v>
      </c>
      <c r="AB460" s="20">
        <v>0.5</v>
      </c>
      <c r="AD460" s="20">
        <v>43</v>
      </c>
      <c r="AE460" s="20">
        <v>14115</v>
      </c>
      <c r="AF460" s="20">
        <v>711</v>
      </c>
      <c r="AG460" s="20">
        <v>1</v>
      </c>
      <c r="AH460" s="20">
        <v>18</v>
      </c>
      <c r="AI460" s="20">
        <v>11</v>
      </c>
      <c r="AO460" s="29">
        <v>1.1800000000000006</v>
      </c>
      <c r="AP460" s="14">
        <v>0.08</v>
      </c>
      <c r="AQ460" s="15">
        <v>0.5</v>
      </c>
      <c r="AR460" s="16">
        <v>3.6400000000000002E-2</v>
      </c>
      <c r="AS460" s="16">
        <v>2.5000000000000001E-4</v>
      </c>
      <c r="AT460" s="16">
        <v>2.9999999999999997E-4</v>
      </c>
      <c r="AU460" s="17">
        <v>0.12223245010122236</v>
      </c>
      <c r="AV460" s="16">
        <v>0.12979300483343978</v>
      </c>
      <c r="AW460" s="18">
        <v>4.6761301078186861</v>
      </c>
      <c r="AX460" s="19">
        <v>0.12690507000000001</v>
      </c>
      <c r="BF460" s="19"/>
      <c r="BG460" s="14"/>
      <c r="BI460" s="55" t="s">
        <v>73</v>
      </c>
      <c r="BJ460" s="31" t="s">
        <v>62</v>
      </c>
    </row>
    <row r="461" spans="1:62" s="20" customFormat="1" ht="12" customHeight="1" x14ac:dyDescent="0.2">
      <c r="A461" s="23" t="s">
        <v>416</v>
      </c>
      <c r="B461" s="20" t="s">
        <v>406</v>
      </c>
      <c r="C461" s="86">
        <v>8.1300000000000008</v>
      </c>
      <c r="D461" s="86">
        <v>9.1999999999999993</v>
      </c>
      <c r="E461" s="25">
        <v>1.0699999999999985</v>
      </c>
      <c r="F461" s="20" t="s">
        <v>54</v>
      </c>
      <c r="G461" s="23"/>
      <c r="H461" s="20" t="s">
        <v>128</v>
      </c>
      <c r="I461" s="20" t="s">
        <v>129</v>
      </c>
      <c r="J461" s="26">
        <v>43082</v>
      </c>
      <c r="L461" s="20" t="s">
        <v>130</v>
      </c>
      <c r="M461" s="20" t="s">
        <v>131</v>
      </c>
      <c r="N461" s="20" t="s">
        <v>75</v>
      </c>
      <c r="O461" s="23" t="s">
        <v>132</v>
      </c>
      <c r="P461" s="23"/>
      <c r="Q461" s="23" t="s">
        <v>133</v>
      </c>
      <c r="R461" s="23" t="s">
        <v>416</v>
      </c>
      <c r="S461" s="19">
        <v>0.05</v>
      </c>
      <c r="V461" s="20">
        <v>2</v>
      </c>
      <c r="W461" s="20">
        <v>2.5</v>
      </c>
      <c r="Y461" s="20">
        <v>749</v>
      </c>
      <c r="AA461" s="20">
        <v>11</v>
      </c>
      <c r="AB461" s="20">
        <v>0.5</v>
      </c>
      <c r="AD461" s="20">
        <v>53</v>
      </c>
      <c r="AE461" s="20">
        <v>13365</v>
      </c>
      <c r="AF461" s="20">
        <v>671</v>
      </c>
      <c r="AG461" s="20">
        <v>1</v>
      </c>
      <c r="AH461" s="20">
        <v>15</v>
      </c>
      <c r="AI461" s="20">
        <v>8</v>
      </c>
      <c r="AO461" s="29">
        <v>1.0699999999999985</v>
      </c>
      <c r="AP461" s="14">
        <v>0.05</v>
      </c>
      <c r="AQ461" s="15">
        <v>0.5</v>
      </c>
      <c r="AR461" s="16">
        <v>7.4899999999999994E-2</v>
      </c>
      <c r="AS461" s="16">
        <v>2.5000000000000001E-4</v>
      </c>
      <c r="AT461" s="16">
        <v>2.0000000000000001E-4</v>
      </c>
      <c r="AU461" s="17">
        <v>0.12828216655632949</v>
      </c>
      <c r="AV461" s="16">
        <v>0.1362169198940347</v>
      </c>
      <c r="AW461" s="18">
        <v>4.5897414395833716</v>
      </c>
      <c r="AX461" s="19">
        <v>0.13546477999999998</v>
      </c>
      <c r="BF461" s="19"/>
      <c r="BG461" s="14"/>
      <c r="BI461" s="55" t="s">
        <v>73</v>
      </c>
      <c r="BJ461" s="31" t="s">
        <v>62</v>
      </c>
    </row>
    <row r="462" spans="1:62" s="20" customFormat="1" ht="12" customHeight="1" x14ac:dyDescent="0.2">
      <c r="A462" s="56" t="s">
        <v>417</v>
      </c>
      <c r="B462" s="57" t="s">
        <v>406</v>
      </c>
      <c r="C462" s="91">
        <v>8.1300000000000008</v>
      </c>
      <c r="D462" s="91">
        <v>9.1999999999999993</v>
      </c>
      <c r="E462" s="92">
        <v>1.0699999999999985</v>
      </c>
      <c r="F462" s="57" t="s">
        <v>76</v>
      </c>
      <c r="G462" s="56" t="s">
        <v>416</v>
      </c>
      <c r="H462" s="57" t="s">
        <v>128</v>
      </c>
      <c r="I462" s="57" t="s">
        <v>129</v>
      </c>
      <c r="J462" s="60">
        <v>43082</v>
      </c>
      <c r="K462" s="57"/>
      <c r="L462" s="57" t="s">
        <v>130</v>
      </c>
      <c r="M462" s="57" t="s">
        <v>131</v>
      </c>
      <c r="N462" s="57" t="s">
        <v>75</v>
      </c>
      <c r="O462" s="56" t="s">
        <v>132</v>
      </c>
      <c r="P462" s="56"/>
      <c r="Q462" s="56" t="s">
        <v>133</v>
      </c>
      <c r="R462" s="56" t="s">
        <v>417</v>
      </c>
      <c r="S462" s="61">
        <v>5.0000000000000001E-3</v>
      </c>
      <c r="T462" s="57"/>
      <c r="U462" s="57"/>
      <c r="V462" s="57">
        <v>3</v>
      </c>
      <c r="W462" s="57">
        <v>9</v>
      </c>
      <c r="X462" s="57"/>
      <c r="Y462" s="57">
        <v>893</v>
      </c>
      <c r="Z462" s="57"/>
      <c r="AA462" s="57">
        <v>15</v>
      </c>
      <c r="AB462" s="57">
        <v>0.5</v>
      </c>
      <c r="AC462" s="57"/>
      <c r="AD462" s="57">
        <v>52</v>
      </c>
      <c r="AE462" s="57">
        <v>14235</v>
      </c>
      <c r="AF462" s="57">
        <v>723</v>
      </c>
      <c r="AG462" s="57">
        <v>1</v>
      </c>
      <c r="AH462" s="57">
        <v>18</v>
      </c>
      <c r="AI462" s="57">
        <v>10</v>
      </c>
      <c r="AJ462" s="57"/>
      <c r="AK462" s="57"/>
      <c r="AL462" s="57"/>
      <c r="AM462" s="57"/>
      <c r="AN462" s="57"/>
      <c r="AO462" s="29">
        <v>1.0699999999999985</v>
      </c>
      <c r="AP462" s="14">
        <v>5.0000000000000001E-3</v>
      </c>
      <c r="AQ462" s="15">
        <v>0.5</v>
      </c>
      <c r="AR462" s="16">
        <v>8.9300000000000004E-2</v>
      </c>
      <c r="AS462" s="16">
        <v>8.9999999999999998E-4</v>
      </c>
      <c r="AT462" s="16">
        <v>2.9999999999999997E-4</v>
      </c>
      <c r="AU462" s="17">
        <v>9.7368815038791481E-2</v>
      </c>
      <c r="AV462" s="16">
        <v>0.1033914567734725</v>
      </c>
      <c r="AW462" s="18">
        <v>3.1929084372304</v>
      </c>
      <c r="AX462" s="19">
        <v>0.10583049000000001</v>
      </c>
      <c r="BF462" s="19"/>
      <c r="BG462" s="14"/>
      <c r="BI462" s="55" t="s">
        <v>73</v>
      </c>
      <c r="BJ462" s="31" t="s">
        <v>62</v>
      </c>
    </row>
    <row r="463" spans="1:62" s="20" customFormat="1" ht="12" customHeight="1" x14ac:dyDescent="0.2">
      <c r="A463" s="68" t="s">
        <v>418</v>
      </c>
      <c r="B463" s="69" t="s">
        <v>406</v>
      </c>
      <c r="C463" s="94">
        <v>8.1300000000000008</v>
      </c>
      <c r="D463" s="94">
        <v>9.1999999999999993</v>
      </c>
      <c r="E463" s="95">
        <v>1.0699999999999985</v>
      </c>
      <c r="F463" s="69" t="s">
        <v>77</v>
      </c>
      <c r="G463" s="68" t="s">
        <v>115</v>
      </c>
      <c r="H463" s="69" t="s">
        <v>79</v>
      </c>
      <c r="I463" s="69" t="s">
        <v>69</v>
      </c>
      <c r="J463" s="72">
        <v>43082</v>
      </c>
      <c r="K463" s="69"/>
      <c r="L463" s="69" t="s">
        <v>130</v>
      </c>
      <c r="M463" s="69" t="s">
        <v>131</v>
      </c>
      <c r="N463" s="69"/>
      <c r="O463" s="68" t="s">
        <v>132</v>
      </c>
      <c r="P463" s="68"/>
      <c r="Q463" s="68" t="s">
        <v>133</v>
      </c>
      <c r="R463" s="68" t="s">
        <v>418</v>
      </c>
      <c r="S463" s="73">
        <v>3.39</v>
      </c>
      <c r="T463" s="69"/>
      <c r="U463" s="69"/>
      <c r="V463" s="69">
        <v>20</v>
      </c>
      <c r="W463" s="69">
        <v>13</v>
      </c>
      <c r="X463" s="69"/>
      <c r="Y463" s="69">
        <v>45</v>
      </c>
      <c r="Z463" s="69"/>
      <c r="AA463" s="69">
        <v>5</v>
      </c>
      <c r="AB463" s="69">
        <v>2</v>
      </c>
      <c r="AC463" s="69"/>
      <c r="AD463" s="69">
        <v>162</v>
      </c>
      <c r="AE463" s="69">
        <v>26310</v>
      </c>
      <c r="AF463" s="69">
        <v>488</v>
      </c>
      <c r="AG463" s="69">
        <v>0.5</v>
      </c>
      <c r="AH463" s="69">
        <v>17</v>
      </c>
      <c r="AI463" s="69">
        <v>8</v>
      </c>
      <c r="AJ463" s="69"/>
      <c r="AK463" s="69"/>
      <c r="AL463" s="69"/>
      <c r="AM463" s="69"/>
      <c r="AN463" s="69"/>
      <c r="AO463" s="29">
        <v>1.0699999999999985</v>
      </c>
      <c r="AP463" s="14">
        <v>3.39</v>
      </c>
      <c r="AQ463" s="15">
        <v>2</v>
      </c>
      <c r="AR463" s="16">
        <v>4.4999999999999997E-3</v>
      </c>
      <c r="AS463" s="16">
        <v>1.2999999999999999E-3</v>
      </c>
      <c r="AT463" s="16">
        <v>2E-3</v>
      </c>
      <c r="AU463" s="17">
        <v>3.4278566928708698</v>
      </c>
      <c r="AV463" s="16">
        <v>3.6398830256424555</v>
      </c>
      <c r="AW463" s="18">
        <v>140.87299414735523</v>
      </c>
      <c r="AX463" s="19">
        <v>3.4121666400000001</v>
      </c>
      <c r="BF463" s="19"/>
      <c r="BG463" s="14"/>
      <c r="BI463" s="55" t="s">
        <v>73</v>
      </c>
      <c r="BJ463" s="31" t="s">
        <v>62</v>
      </c>
    </row>
    <row r="464" spans="1:62" s="20" customFormat="1" ht="12" customHeight="1" x14ac:dyDescent="0.2">
      <c r="A464" s="23" t="s">
        <v>419</v>
      </c>
      <c r="B464" s="20" t="s">
        <v>406</v>
      </c>
      <c r="C464" s="86">
        <v>9.1999999999999993</v>
      </c>
      <c r="D464" s="86">
        <v>10.199999999999999</v>
      </c>
      <c r="E464" s="25">
        <v>1</v>
      </c>
      <c r="F464" s="20" t="s">
        <v>54</v>
      </c>
      <c r="G464" s="23"/>
      <c r="H464" s="20" t="s">
        <v>128</v>
      </c>
      <c r="I464" s="20" t="s">
        <v>129</v>
      </c>
      <c r="J464" s="26">
        <v>43082</v>
      </c>
      <c r="L464" s="20" t="s">
        <v>130</v>
      </c>
      <c r="M464" s="20" t="s">
        <v>131</v>
      </c>
      <c r="O464" s="23" t="s">
        <v>132</v>
      </c>
      <c r="P464" s="23"/>
      <c r="Q464" s="23" t="s">
        <v>133</v>
      </c>
      <c r="R464" s="23" t="s">
        <v>419</v>
      </c>
      <c r="S464" s="19">
        <v>0.15</v>
      </c>
      <c r="V464" s="20">
        <v>4</v>
      </c>
      <c r="W464" s="20">
        <v>2.5</v>
      </c>
      <c r="Y464" s="20">
        <v>1138</v>
      </c>
      <c r="AA464" s="20">
        <v>25</v>
      </c>
      <c r="AB464" s="20">
        <v>0.5</v>
      </c>
      <c r="AD464" s="20">
        <v>50</v>
      </c>
      <c r="AE464" s="20">
        <v>28672</v>
      </c>
      <c r="AF464" s="20">
        <v>1408</v>
      </c>
      <c r="AG464" s="20">
        <v>2</v>
      </c>
      <c r="AH464" s="20">
        <v>25</v>
      </c>
      <c r="AI464" s="20">
        <v>16</v>
      </c>
      <c r="AO464" s="29">
        <v>1</v>
      </c>
      <c r="AP464" s="14">
        <v>0.15</v>
      </c>
      <c r="AQ464" s="15">
        <v>0.5</v>
      </c>
      <c r="AR464" s="16">
        <v>0.1138</v>
      </c>
      <c r="AS464" s="16">
        <v>2.5000000000000001E-4</v>
      </c>
      <c r="AT464" s="16">
        <v>4.0000000000000002E-4</v>
      </c>
      <c r="AU464" s="17">
        <v>0.26533145845537215</v>
      </c>
      <c r="AV464" s="16">
        <v>0.28174324609580376</v>
      </c>
      <c r="AW464" s="18">
        <v>9.8856370003677529</v>
      </c>
      <c r="AX464" s="19">
        <v>0.27390536000000004</v>
      </c>
      <c r="BF464" s="19"/>
      <c r="BG464" s="14"/>
      <c r="BI464" s="55" t="s">
        <v>73</v>
      </c>
      <c r="BJ464" s="31" t="s">
        <v>62</v>
      </c>
    </row>
    <row r="465" spans="1:62" s="20" customFormat="1" ht="12" customHeight="1" x14ac:dyDescent="0.2">
      <c r="A465" s="23" t="s">
        <v>420</v>
      </c>
      <c r="B465" s="20" t="s">
        <v>406</v>
      </c>
      <c r="C465" s="86">
        <v>10.199999999999999</v>
      </c>
      <c r="D465" s="86">
        <v>11.3</v>
      </c>
      <c r="E465" s="25">
        <v>1.1000000000000014</v>
      </c>
      <c r="F465" s="20" t="s">
        <v>54</v>
      </c>
      <c r="G465" s="23"/>
      <c r="H465" s="20" t="s">
        <v>128</v>
      </c>
      <c r="I465" s="20" t="s">
        <v>129</v>
      </c>
      <c r="J465" s="26">
        <v>43082</v>
      </c>
      <c r="L465" s="20" t="s">
        <v>130</v>
      </c>
      <c r="M465" s="20" t="s">
        <v>131</v>
      </c>
      <c r="O465" s="23" t="s">
        <v>132</v>
      </c>
      <c r="P465" s="23"/>
      <c r="Q465" s="23" t="s">
        <v>133</v>
      </c>
      <c r="R465" s="23" t="s">
        <v>420</v>
      </c>
      <c r="S465" s="19">
        <v>7.0000000000000007E-2</v>
      </c>
      <c r="V465" s="20">
        <v>2</v>
      </c>
      <c r="W465" s="20">
        <v>2.5</v>
      </c>
      <c r="Y465" s="20">
        <v>916</v>
      </c>
      <c r="AA465" s="20">
        <v>30</v>
      </c>
      <c r="AB465" s="20">
        <v>0.5</v>
      </c>
      <c r="AD465" s="20">
        <v>62</v>
      </c>
      <c r="AE465" s="20">
        <v>25339</v>
      </c>
      <c r="AF465" s="20">
        <v>971</v>
      </c>
      <c r="AG465" s="20">
        <v>2</v>
      </c>
      <c r="AH465" s="20">
        <v>19</v>
      </c>
      <c r="AI465" s="20">
        <v>14</v>
      </c>
      <c r="AO465" s="29">
        <v>1.1000000000000014</v>
      </c>
      <c r="AP465" s="14">
        <v>7.0000000000000007E-2</v>
      </c>
      <c r="AQ465" s="15">
        <v>0.5</v>
      </c>
      <c r="AR465" s="16">
        <v>9.1600000000000001E-2</v>
      </c>
      <c r="AS465" s="16">
        <v>2.5000000000000001E-4</v>
      </c>
      <c r="AT465" s="16">
        <v>2.0000000000000001E-4</v>
      </c>
      <c r="AU465" s="17">
        <v>0.16400937711987215</v>
      </c>
      <c r="AV465" s="16">
        <v>0.17415399805551421</v>
      </c>
      <c r="AW465" s="18">
        <v>5.9138005517402483</v>
      </c>
      <c r="AX465" s="19">
        <v>0.17199477999999999</v>
      </c>
      <c r="BF465" s="19"/>
      <c r="BG465" s="14"/>
      <c r="BI465" s="55" t="s">
        <v>73</v>
      </c>
      <c r="BJ465" s="31" t="s">
        <v>62</v>
      </c>
    </row>
    <row r="466" spans="1:62" s="20" customFormat="1" ht="12" customHeight="1" x14ac:dyDescent="0.2">
      <c r="A466" s="23" t="s">
        <v>421</v>
      </c>
      <c r="B466" s="20" t="s">
        <v>406</v>
      </c>
      <c r="C466" s="86">
        <v>11.3</v>
      </c>
      <c r="D466" s="86">
        <v>12.4</v>
      </c>
      <c r="E466" s="25">
        <v>1.0999999999999996</v>
      </c>
      <c r="F466" s="20" t="s">
        <v>54</v>
      </c>
      <c r="G466" s="23"/>
      <c r="H466" s="20" t="s">
        <v>128</v>
      </c>
      <c r="I466" s="20" t="s">
        <v>129</v>
      </c>
      <c r="J466" s="26">
        <v>43082</v>
      </c>
      <c r="L466" s="20" t="s">
        <v>130</v>
      </c>
      <c r="M466" s="20" t="s">
        <v>131</v>
      </c>
      <c r="O466" s="23" t="s">
        <v>132</v>
      </c>
      <c r="P466" s="23"/>
      <c r="Q466" s="23" t="s">
        <v>133</v>
      </c>
      <c r="R466" s="23" t="s">
        <v>421</v>
      </c>
      <c r="S466" s="19">
        <v>0.08</v>
      </c>
      <c r="V466" s="20">
        <v>78</v>
      </c>
      <c r="W466" s="20">
        <v>23</v>
      </c>
      <c r="Y466" s="20">
        <v>836</v>
      </c>
      <c r="AA466" s="20">
        <v>51</v>
      </c>
      <c r="AB466" s="20">
        <v>0.5</v>
      </c>
      <c r="AD466" s="20">
        <v>41</v>
      </c>
      <c r="AE466" s="20">
        <v>23920</v>
      </c>
      <c r="AF466" s="20">
        <v>512</v>
      </c>
      <c r="AG466" s="20">
        <v>2</v>
      </c>
      <c r="AH466" s="20">
        <v>15</v>
      </c>
      <c r="AI466" s="20">
        <v>18</v>
      </c>
      <c r="AO466" s="29">
        <v>1.0999999999999996</v>
      </c>
      <c r="AP466" s="14">
        <v>0.08</v>
      </c>
      <c r="AQ466" s="15">
        <v>0.5</v>
      </c>
      <c r="AR466" s="16">
        <v>8.3599999999999994E-2</v>
      </c>
      <c r="AS466" s="16">
        <v>2.3E-3</v>
      </c>
      <c r="AT466" s="16">
        <v>7.7999999999999996E-3</v>
      </c>
      <c r="AU466" s="17">
        <v>0.18325730883901611</v>
      </c>
      <c r="AV466" s="16">
        <v>0.19459248957382819</v>
      </c>
      <c r="AW466" s="18">
        <v>6.6533801078186867</v>
      </c>
      <c r="AX466" s="19">
        <v>0.18997525999999998</v>
      </c>
      <c r="BF466" s="19"/>
      <c r="BG466" s="14"/>
      <c r="BI466" s="55" t="s">
        <v>73</v>
      </c>
      <c r="BJ466" s="31" t="s">
        <v>62</v>
      </c>
    </row>
    <row r="467" spans="1:62" s="20" customFormat="1" ht="12" customHeight="1" x14ac:dyDescent="0.2">
      <c r="A467" s="23" t="s">
        <v>422</v>
      </c>
      <c r="B467" s="20" t="s">
        <v>406</v>
      </c>
      <c r="C467" s="86">
        <v>12.4</v>
      </c>
      <c r="D467" s="86">
        <v>13.5</v>
      </c>
      <c r="E467" s="25">
        <v>1.0999999999999996</v>
      </c>
      <c r="F467" s="20" t="s">
        <v>54</v>
      </c>
      <c r="G467" s="23"/>
      <c r="H467" s="20" t="s">
        <v>128</v>
      </c>
      <c r="I467" s="20" t="s">
        <v>129</v>
      </c>
      <c r="J467" s="26">
        <v>43082</v>
      </c>
      <c r="L467" s="20" t="s">
        <v>130</v>
      </c>
      <c r="M467" s="20" t="s">
        <v>131</v>
      </c>
      <c r="O467" s="23" t="s">
        <v>132</v>
      </c>
      <c r="P467" s="23"/>
      <c r="Q467" s="23" t="s">
        <v>133</v>
      </c>
      <c r="R467" s="23" t="s">
        <v>422</v>
      </c>
      <c r="S467" s="19">
        <v>0.08</v>
      </c>
      <c r="V467" s="20">
        <v>71</v>
      </c>
      <c r="W467" s="20">
        <v>12</v>
      </c>
      <c r="Y467" s="20">
        <v>573</v>
      </c>
      <c r="AA467" s="20">
        <v>5</v>
      </c>
      <c r="AB467" s="20">
        <v>0.5</v>
      </c>
      <c r="AD467" s="20">
        <v>39</v>
      </c>
      <c r="AE467" s="20">
        <v>25542</v>
      </c>
      <c r="AF467" s="20">
        <v>450</v>
      </c>
      <c r="AG467" s="20">
        <v>1</v>
      </c>
      <c r="AH467" s="20">
        <v>14</v>
      </c>
      <c r="AI467" s="20">
        <v>13</v>
      </c>
      <c r="AO467" s="29">
        <v>1.0999999999999996</v>
      </c>
      <c r="AP467" s="14">
        <v>0.08</v>
      </c>
      <c r="AQ467" s="15">
        <v>0.5</v>
      </c>
      <c r="AR467" s="16">
        <v>5.7299999999999997E-2</v>
      </c>
      <c r="AS467" s="16">
        <v>1.1999999999999999E-3</v>
      </c>
      <c r="AT467" s="16">
        <v>7.1000000000000004E-3</v>
      </c>
      <c r="AU467" s="17">
        <v>0.15649805398672467</v>
      </c>
      <c r="AV467" s="16">
        <v>0.16617807023177508</v>
      </c>
      <c r="AW467" s="18">
        <v>5.7892801078186871</v>
      </c>
      <c r="AX467" s="19">
        <v>0.16165174999999998</v>
      </c>
      <c r="BF467" s="19"/>
      <c r="BG467" s="14"/>
      <c r="BI467" s="55" t="s">
        <v>73</v>
      </c>
      <c r="BJ467" s="31" t="s">
        <v>62</v>
      </c>
    </row>
    <row r="468" spans="1:62" s="20" customFormat="1" ht="12" customHeight="1" x14ac:dyDescent="0.2">
      <c r="A468" s="23" t="s">
        <v>423</v>
      </c>
      <c r="B468" s="20" t="s">
        <v>406</v>
      </c>
      <c r="C468" s="86">
        <v>13.5</v>
      </c>
      <c r="D468" s="86">
        <v>14.27</v>
      </c>
      <c r="E468" s="25">
        <v>0.76999999999999957</v>
      </c>
      <c r="F468" s="20" t="s">
        <v>54</v>
      </c>
      <c r="G468" s="23"/>
      <c r="H468" s="20" t="s">
        <v>128</v>
      </c>
      <c r="I468" s="20" t="s">
        <v>129</v>
      </c>
      <c r="J468" s="26">
        <v>43082</v>
      </c>
      <c r="L468" s="20" t="s">
        <v>130</v>
      </c>
      <c r="M468" s="20" t="s">
        <v>131</v>
      </c>
      <c r="O468" s="23" t="s">
        <v>132</v>
      </c>
      <c r="P468" s="23"/>
      <c r="Q468" s="23" t="s">
        <v>133</v>
      </c>
      <c r="R468" s="23" t="s">
        <v>423</v>
      </c>
      <c r="S468" s="19">
        <v>7.0000000000000007E-2</v>
      </c>
      <c r="V468" s="20">
        <v>64</v>
      </c>
      <c r="W468" s="20">
        <v>10</v>
      </c>
      <c r="Y468" s="20">
        <v>698</v>
      </c>
      <c r="AA468" s="20">
        <v>132</v>
      </c>
      <c r="AB468" s="20">
        <v>0.5</v>
      </c>
      <c r="AD468" s="20">
        <v>357</v>
      </c>
      <c r="AE468" s="20">
        <v>27225</v>
      </c>
      <c r="AF468" s="20">
        <v>475</v>
      </c>
      <c r="AG468" s="20">
        <v>14</v>
      </c>
      <c r="AH468" s="20">
        <v>14</v>
      </c>
      <c r="AI468" s="20">
        <v>16</v>
      </c>
      <c r="AO468" s="29">
        <v>0.76999999999999957</v>
      </c>
      <c r="AP468" s="14">
        <v>7.0000000000000007E-2</v>
      </c>
      <c r="AQ468" s="15">
        <v>0.5</v>
      </c>
      <c r="AR468" s="16">
        <v>6.9800000000000001E-2</v>
      </c>
      <c r="AS468" s="16">
        <v>1E-3</v>
      </c>
      <c r="AT468" s="16">
        <v>6.4000000000000003E-3</v>
      </c>
      <c r="AU468" s="17">
        <v>0.15671874574833874</v>
      </c>
      <c r="AV468" s="16">
        <v>0.16641241264132473</v>
      </c>
      <c r="AW468" s="18">
        <v>5.7001505517402489</v>
      </c>
      <c r="AX468" s="19">
        <v>0.16275036000000001</v>
      </c>
      <c r="BF468" s="19"/>
      <c r="BG468" s="14"/>
      <c r="BI468" s="55" t="s">
        <v>73</v>
      </c>
      <c r="BJ468" s="31" t="s">
        <v>62</v>
      </c>
    </row>
    <row r="469" spans="1:62" s="20" customFormat="1" ht="12" customHeight="1" x14ac:dyDescent="0.2">
      <c r="A469" s="23" t="s">
        <v>424</v>
      </c>
      <c r="B469" s="20" t="s">
        <v>406</v>
      </c>
      <c r="C469" s="86">
        <v>14.27</v>
      </c>
      <c r="D469" s="86">
        <v>15.53</v>
      </c>
      <c r="E469" s="25">
        <v>1.2599999999999998</v>
      </c>
      <c r="F469" s="20" t="s">
        <v>54</v>
      </c>
      <c r="G469" s="23"/>
      <c r="H469" s="20" t="s">
        <v>128</v>
      </c>
      <c r="I469" s="20" t="s">
        <v>129</v>
      </c>
      <c r="J469" s="26">
        <v>43082</v>
      </c>
      <c r="L469" s="20" t="s">
        <v>130</v>
      </c>
      <c r="M469" s="20" t="s">
        <v>131</v>
      </c>
      <c r="O469" s="23" t="s">
        <v>132</v>
      </c>
      <c r="P469" s="23"/>
      <c r="Q469" s="23" t="s">
        <v>133</v>
      </c>
      <c r="R469" s="23" t="s">
        <v>424</v>
      </c>
      <c r="S469" s="19">
        <v>0.05</v>
      </c>
      <c r="V469" s="20">
        <v>46</v>
      </c>
      <c r="W469" s="20">
        <v>16</v>
      </c>
      <c r="Y469" s="20">
        <v>2421</v>
      </c>
      <c r="AA469" s="20">
        <v>43</v>
      </c>
      <c r="AB469" s="20">
        <v>0.5</v>
      </c>
      <c r="AD469" s="20">
        <v>38</v>
      </c>
      <c r="AE469" s="20">
        <v>33880</v>
      </c>
      <c r="AF469" s="20">
        <v>1202</v>
      </c>
      <c r="AG469" s="20">
        <v>3</v>
      </c>
      <c r="AH469" s="20">
        <v>17</v>
      </c>
      <c r="AI469" s="20">
        <v>31</v>
      </c>
      <c r="AO469" s="29">
        <v>1.2599999999999998</v>
      </c>
      <c r="AP469" s="14">
        <v>0.05</v>
      </c>
      <c r="AQ469" s="15">
        <v>0.5</v>
      </c>
      <c r="AR469" s="16">
        <v>0.24210000000000001</v>
      </c>
      <c r="AS469" s="16">
        <v>1.6000000000000001E-3</v>
      </c>
      <c r="AT469" s="16">
        <v>4.5999999999999999E-3</v>
      </c>
      <c r="AU469" s="17">
        <v>0.29553825383375232</v>
      </c>
      <c r="AV469" s="16">
        <v>0.31381844981872753</v>
      </c>
      <c r="AW469" s="18">
        <v>9.938691439583371</v>
      </c>
      <c r="AX469" s="19">
        <v>0.31206322000000003</v>
      </c>
      <c r="BF469" s="19"/>
      <c r="BG469" s="14"/>
      <c r="BI469" s="55" t="s">
        <v>73</v>
      </c>
      <c r="BJ469" s="31" t="s">
        <v>62</v>
      </c>
    </row>
    <row r="470" spans="1:62" s="20" customFormat="1" ht="12" customHeight="1" x14ac:dyDescent="0.2">
      <c r="A470" s="23" t="s">
        <v>425</v>
      </c>
      <c r="B470" s="20" t="s">
        <v>406</v>
      </c>
      <c r="C470" s="86">
        <v>15.53</v>
      </c>
      <c r="D470" s="86">
        <v>16.57</v>
      </c>
      <c r="E470" s="25">
        <v>1.0400000000000009</v>
      </c>
      <c r="F470" s="20" t="s">
        <v>54</v>
      </c>
      <c r="G470" s="23"/>
      <c r="H470" s="20" t="s">
        <v>128</v>
      </c>
      <c r="I470" s="20" t="s">
        <v>129</v>
      </c>
      <c r="J470" s="26">
        <v>43082</v>
      </c>
      <c r="L470" s="20" t="s">
        <v>130</v>
      </c>
      <c r="M470" s="20" t="s">
        <v>131</v>
      </c>
      <c r="O470" s="23" t="s">
        <v>132</v>
      </c>
      <c r="P470" s="23"/>
      <c r="Q470" s="23" t="s">
        <v>133</v>
      </c>
      <c r="R470" s="23" t="s">
        <v>425</v>
      </c>
      <c r="S470" s="19">
        <v>0.05</v>
      </c>
      <c r="V470" s="20">
        <v>39</v>
      </c>
      <c r="W470" s="20">
        <v>14</v>
      </c>
      <c r="Y470" s="20">
        <v>2720</v>
      </c>
      <c r="AA470" s="20">
        <v>19</v>
      </c>
      <c r="AB470" s="20">
        <v>0.5</v>
      </c>
      <c r="AD470" s="20">
        <v>3000</v>
      </c>
      <c r="AE470" s="20">
        <v>28430</v>
      </c>
      <c r="AF470" s="20">
        <v>1434</v>
      </c>
      <c r="AG470" s="20">
        <v>7</v>
      </c>
      <c r="AH470" s="20">
        <v>17</v>
      </c>
      <c r="AI470" s="20">
        <v>12</v>
      </c>
      <c r="AO470" s="29">
        <v>1.0400000000000009</v>
      </c>
      <c r="AP470" s="14">
        <v>0.05</v>
      </c>
      <c r="AQ470" s="15">
        <v>0.5</v>
      </c>
      <c r="AR470" s="16">
        <v>0.27200000000000002</v>
      </c>
      <c r="AS470" s="16">
        <v>1.4E-3</v>
      </c>
      <c r="AT470" s="16">
        <v>3.8999999999999998E-3</v>
      </c>
      <c r="AU470" s="17">
        <v>0.32214538055378811</v>
      </c>
      <c r="AV470" s="16">
        <v>0.34207133130901696</v>
      </c>
      <c r="AW470" s="18">
        <v>10.783091439583373</v>
      </c>
      <c r="AX470" s="19">
        <v>0.34047683000000001</v>
      </c>
      <c r="BF470" s="19"/>
      <c r="BG470" s="14"/>
      <c r="BI470" s="55" t="s">
        <v>73</v>
      </c>
      <c r="BJ470" s="31" t="s">
        <v>62</v>
      </c>
    </row>
    <row r="471" spans="1:62" s="20" customFormat="1" ht="12" customHeight="1" x14ac:dyDescent="0.2">
      <c r="A471" s="23" t="s">
        <v>426</v>
      </c>
      <c r="B471" s="20" t="s">
        <v>406</v>
      </c>
      <c r="C471" s="86">
        <v>16.57</v>
      </c>
      <c r="D471" s="86">
        <v>17.7</v>
      </c>
      <c r="E471" s="25">
        <v>1.129999999999999</v>
      </c>
      <c r="F471" s="20" t="s">
        <v>54</v>
      </c>
      <c r="G471" s="23"/>
      <c r="H471" s="20" t="s">
        <v>128</v>
      </c>
      <c r="I471" s="20" t="s">
        <v>129</v>
      </c>
      <c r="J471" s="26">
        <v>43082</v>
      </c>
      <c r="L471" s="20" t="s">
        <v>130</v>
      </c>
      <c r="M471" s="20" t="s">
        <v>131</v>
      </c>
      <c r="O471" s="23" t="s">
        <v>132</v>
      </c>
      <c r="P471" s="23"/>
      <c r="Q471" s="23" t="s">
        <v>133</v>
      </c>
      <c r="R471" s="23" t="s">
        <v>426</v>
      </c>
      <c r="S471" s="19">
        <v>5.0000000000000001E-3</v>
      </c>
      <c r="T471" s="20">
        <v>5.0000000000000001E-3</v>
      </c>
      <c r="V471" s="20">
        <v>51</v>
      </c>
      <c r="W471" s="20">
        <v>12</v>
      </c>
      <c r="Y471" s="20">
        <v>1727</v>
      </c>
      <c r="AA471" s="20">
        <v>5</v>
      </c>
      <c r="AB471" s="20">
        <v>0.5</v>
      </c>
      <c r="AD471" s="20">
        <v>2263</v>
      </c>
      <c r="AE471" s="20">
        <v>31218</v>
      </c>
      <c r="AF471" s="20">
        <v>1120</v>
      </c>
      <c r="AG471" s="20">
        <v>3</v>
      </c>
      <c r="AH471" s="20">
        <v>15</v>
      </c>
      <c r="AI471" s="20">
        <v>11</v>
      </c>
      <c r="AO471" s="29">
        <v>1.129999999999999</v>
      </c>
      <c r="AP471" s="14">
        <v>5.0000000000000001E-3</v>
      </c>
      <c r="AQ471" s="15">
        <v>0.5</v>
      </c>
      <c r="AR471" s="16">
        <v>0.17269999999999999</v>
      </c>
      <c r="AS471" s="16">
        <v>1.1999999999999999E-3</v>
      </c>
      <c r="AT471" s="16">
        <v>5.1000000000000004E-3</v>
      </c>
      <c r="AU471" s="17">
        <v>0.18602339896341821</v>
      </c>
      <c r="AV471" s="16">
        <v>0.19752967318250936</v>
      </c>
      <c r="AW471" s="18">
        <v>6.0288084372304001</v>
      </c>
      <c r="AX471" s="19">
        <v>0.19878344999999997</v>
      </c>
      <c r="BF471" s="19"/>
      <c r="BG471" s="14"/>
      <c r="BI471" s="55" t="s">
        <v>73</v>
      </c>
      <c r="BJ471" s="31" t="s">
        <v>62</v>
      </c>
    </row>
    <row r="472" spans="1:62" s="20" customFormat="1" ht="12" customHeight="1" x14ac:dyDescent="0.2">
      <c r="A472" s="23" t="s">
        <v>427</v>
      </c>
      <c r="B472" s="20" t="s">
        <v>406</v>
      </c>
      <c r="C472" s="86">
        <v>17.7</v>
      </c>
      <c r="D472" s="86">
        <v>18.8</v>
      </c>
      <c r="E472" s="25">
        <v>1.1000000000000014</v>
      </c>
      <c r="F472" s="20" t="s">
        <v>54</v>
      </c>
      <c r="G472" s="23"/>
      <c r="H472" s="20" t="s">
        <v>128</v>
      </c>
      <c r="I472" s="20" t="s">
        <v>129</v>
      </c>
      <c r="J472" s="26">
        <v>43082</v>
      </c>
      <c r="L472" s="20" t="s">
        <v>130</v>
      </c>
      <c r="M472" s="20" t="s">
        <v>131</v>
      </c>
      <c r="O472" s="23" t="s">
        <v>132</v>
      </c>
      <c r="P472" s="23"/>
      <c r="Q472" s="23" t="s">
        <v>133</v>
      </c>
      <c r="R472" s="23" t="s">
        <v>427</v>
      </c>
      <c r="S472" s="19">
        <v>7.0000000000000007E-2</v>
      </c>
      <c r="V472" s="20">
        <v>44</v>
      </c>
      <c r="W472" s="20">
        <v>14</v>
      </c>
      <c r="Y472" s="20">
        <v>1930</v>
      </c>
      <c r="AA472" s="20">
        <v>19</v>
      </c>
      <c r="AB472" s="20">
        <v>0.5</v>
      </c>
      <c r="AD472" s="20">
        <v>79</v>
      </c>
      <c r="AE472" s="20">
        <v>31042</v>
      </c>
      <c r="AF472" s="20">
        <v>1050</v>
      </c>
      <c r="AG472" s="20">
        <v>2</v>
      </c>
      <c r="AH472" s="20">
        <v>16</v>
      </c>
      <c r="AI472" s="20">
        <v>14</v>
      </c>
      <c r="AO472" s="29">
        <v>1.1000000000000014</v>
      </c>
      <c r="AP472" s="14">
        <v>7.0000000000000007E-2</v>
      </c>
      <c r="AQ472" s="15">
        <v>0.5</v>
      </c>
      <c r="AR472" s="16">
        <v>0.193</v>
      </c>
      <c r="AS472" s="16">
        <v>1.4E-3</v>
      </c>
      <c r="AT472" s="16">
        <v>4.4000000000000003E-3</v>
      </c>
      <c r="AU472" s="17">
        <v>0.26878532516220971</v>
      </c>
      <c r="AV472" s="16">
        <v>0.28541074795642579</v>
      </c>
      <c r="AW472" s="18">
        <v>9.2701505517402492</v>
      </c>
      <c r="AX472" s="19">
        <v>0.28228328000000003</v>
      </c>
      <c r="BF472" s="19"/>
      <c r="BG472" s="14"/>
      <c r="BI472" s="55" t="s">
        <v>73</v>
      </c>
      <c r="BJ472" s="31" t="s">
        <v>62</v>
      </c>
    </row>
    <row r="473" spans="1:62" s="20" customFormat="1" ht="12" customHeight="1" x14ac:dyDescent="0.2">
      <c r="A473" s="23" t="s">
        <v>428</v>
      </c>
      <c r="B473" s="20" t="s">
        <v>406</v>
      </c>
      <c r="C473" s="86">
        <v>18.8</v>
      </c>
      <c r="D473" s="86">
        <v>19.899999999999999</v>
      </c>
      <c r="E473" s="25">
        <v>1.0999999999999979</v>
      </c>
      <c r="F473" s="20" t="s">
        <v>54</v>
      </c>
      <c r="G473" s="23"/>
      <c r="H473" s="20" t="s">
        <v>128</v>
      </c>
      <c r="I473" s="20" t="s">
        <v>129</v>
      </c>
      <c r="J473" s="26">
        <v>43082</v>
      </c>
      <c r="L473" s="20" t="s">
        <v>130</v>
      </c>
      <c r="M473" s="20" t="s">
        <v>131</v>
      </c>
      <c r="O473" s="23" t="s">
        <v>132</v>
      </c>
      <c r="P473" s="23"/>
      <c r="Q473" s="23" t="s">
        <v>133</v>
      </c>
      <c r="R473" s="23" t="s">
        <v>428</v>
      </c>
      <c r="S473" s="19">
        <v>0.06</v>
      </c>
      <c r="V473" s="20">
        <v>47</v>
      </c>
      <c r="W473" s="20">
        <v>17</v>
      </c>
      <c r="Y473" s="20">
        <v>2147</v>
      </c>
      <c r="AA473" s="20">
        <v>88</v>
      </c>
      <c r="AB473" s="20">
        <v>0.5</v>
      </c>
      <c r="AD473" s="20">
        <v>39</v>
      </c>
      <c r="AE473" s="20">
        <v>26032</v>
      </c>
      <c r="AF473" s="20">
        <v>850</v>
      </c>
      <c r="AG473" s="20">
        <v>4</v>
      </c>
      <c r="AH473" s="20">
        <v>14</v>
      </c>
      <c r="AI473" s="20">
        <v>24</v>
      </c>
      <c r="AO473" s="29">
        <v>1.0999999999999979</v>
      </c>
      <c r="AP473" s="14">
        <v>0.06</v>
      </c>
      <c r="AQ473" s="15">
        <v>0.5</v>
      </c>
      <c r="AR473" s="16">
        <v>0.2147</v>
      </c>
      <c r="AS473" s="16">
        <v>1.6999999999999999E-3</v>
      </c>
      <c r="AT473" s="16">
        <v>4.7000000000000002E-3</v>
      </c>
      <c r="AU473" s="17">
        <v>0.27999085057814405</v>
      </c>
      <c r="AV473" s="16">
        <v>0.29730937891135789</v>
      </c>
      <c r="AW473" s="18">
        <v>9.5375209956618097</v>
      </c>
      <c r="AX473" s="19">
        <v>0.29483319000000002</v>
      </c>
      <c r="BF473" s="19"/>
      <c r="BG473" s="14"/>
      <c r="BI473" s="55" t="s">
        <v>73</v>
      </c>
      <c r="BJ473" s="31" t="s">
        <v>62</v>
      </c>
    </row>
    <row r="474" spans="1:62" s="20" customFormat="1" ht="12" customHeight="1" x14ac:dyDescent="0.2">
      <c r="A474" s="23" t="s">
        <v>429</v>
      </c>
      <c r="B474" s="20" t="s">
        <v>406</v>
      </c>
      <c r="C474" s="86">
        <v>19.899999999999999</v>
      </c>
      <c r="D474" s="86">
        <v>20.84</v>
      </c>
      <c r="E474" s="25">
        <v>0.94000000000000128</v>
      </c>
      <c r="F474" s="20" t="s">
        <v>54</v>
      </c>
      <c r="G474" s="23"/>
      <c r="H474" s="20" t="s">
        <v>128</v>
      </c>
      <c r="I474" s="20" t="s">
        <v>129</v>
      </c>
      <c r="J474" s="26">
        <v>43082</v>
      </c>
      <c r="L474" s="20" t="s">
        <v>130</v>
      </c>
      <c r="M474" s="20" t="s">
        <v>131</v>
      </c>
      <c r="O474" s="23" t="s">
        <v>132</v>
      </c>
      <c r="P474" s="23"/>
      <c r="Q474" s="23" t="s">
        <v>133</v>
      </c>
      <c r="R474" s="23" t="s">
        <v>429</v>
      </c>
      <c r="S474" s="19">
        <v>0.13</v>
      </c>
      <c r="V474" s="20">
        <v>67</v>
      </c>
      <c r="W474" s="20">
        <v>30</v>
      </c>
      <c r="Y474" s="20">
        <v>2239</v>
      </c>
      <c r="AA474" s="20">
        <v>277</v>
      </c>
      <c r="AB474" s="20">
        <v>0.5</v>
      </c>
      <c r="AD474" s="20">
        <v>60</v>
      </c>
      <c r="AE474" s="20">
        <v>30564</v>
      </c>
      <c r="AF474" s="20">
        <v>795</v>
      </c>
      <c r="AG474" s="20">
        <v>13</v>
      </c>
      <c r="AH474" s="20">
        <v>12</v>
      </c>
      <c r="AI474" s="20">
        <v>54</v>
      </c>
      <c r="AO474" s="29">
        <v>0.94000000000000128</v>
      </c>
      <c r="AP474" s="14">
        <v>0.13</v>
      </c>
      <c r="AQ474" s="15">
        <v>0.5</v>
      </c>
      <c r="AR474" s="16">
        <v>0.22389999999999999</v>
      </c>
      <c r="AS474" s="16">
        <v>3.0000000000000001E-3</v>
      </c>
      <c r="AT474" s="16">
        <v>6.7000000000000002E-3</v>
      </c>
      <c r="AU474" s="17">
        <v>0.36344311922476846</v>
      </c>
      <c r="AV474" s="16">
        <v>0.38592349651141505</v>
      </c>
      <c r="AW474" s="18">
        <v>12.862727888210877</v>
      </c>
      <c r="AX474" s="19">
        <v>0.37811982999999999</v>
      </c>
      <c r="BF474" s="19"/>
      <c r="BG474" s="14"/>
      <c r="BI474" s="55" t="s">
        <v>73</v>
      </c>
      <c r="BJ474" s="31" t="s">
        <v>62</v>
      </c>
    </row>
    <row r="475" spans="1:62" s="20" customFormat="1" ht="12" customHeight="1" x14ac:dyDescent="0.2">
      <c r="A475" s="23" t="s">
        <v>430</v>
      </c>
      <c r="B475" s="20" t="s">
        <v>406</v>
      </c>
      <c r="C475" s="86">
        <v>20.84</v>
      </c>
      <c r="D475" s="86">
        <v>21.9</v>
      </c>
      <c r="E475" s="25">
        <v>1.0599999999999987</v>
      </c>
      <c r="F475" s="20" t="s">
        <v>54</v>
      </c>
      <c r="G475" s="23"/>
      <c r="H475" s="20" t="s">
        <v>128</v>
      </c>
      <c r="I475" s="20" t="s">
        <v>129</v>
      </c>
      <c r="J475" s="26">
        <v>43082</v>
      </c>
      <c r="L475" s="20" t="s">
        <v>130</v>
      </c>
      <c r="M475" s="20" t="s">
        <v>131</v>
      </c>
      <c r="O475" s="23" t="s">
        <v>132</v>
      </c>
      <c r="P475" s="23"/>
      <c r="Q475" s="23" t="s">
        <v>133</v>
      </c>
      <c r="R475" s="23" t="s">
        <v>430</v>
      </c>
      <c r="S475" s="19">
        <v>0.06</v>
      </c>
      <c r="V475" s="20">
        <v>27</v>
      </c>
      <c r="W475" s="20">
        <v>6</v>
      </c>
      <c r="Y475" s="20">
        <v>420</v>
      </c>
      <c r="AA475" s="20">
        <v>64</v>
      </c>
      <c r="AB475" s="20">
        <v>0.5</v>
      </c>
      <c r="AD475" s="20">
        <v>10</v>
      </c>
      <c r="AE475" s="20">
        <v>11836</v>
      </c>
      <c r="AF475" s="20">
        <v>173</v>
      </c>
      <c r="AG475" s="20">
        <v>3</v>
      </c>
      <c r="AH475" s="20">
        <v>5</v>
      </c>
      <c r="AI475" s="20">
        <v>16</v>
      </c>
      <c r="AO475" s="29">
        <v>1.0599999999999987</v>
      </c>
      <c r="AP475" s="14">
        <v>0.06</v>
      </c>
      <c r="AQ475" s="15">
        <v>0.5</v>
      </c>
      <c r="AR475" s="16">
        <v>4.2000000000000003E-2</v>
      </c>
      <c r="AS475" s="16">
        <v>5.9999999999999995E-4</v>
      </c>
      <c r="AT475" s="16">
        <v>2.7000000000000001E-3</v>
      </c>
      <c r="AU475" s="17">
        <v>0.11266039386046543</v>
      </c>
      <c r="AV475" s="16">
        <v>0.11962887950588819</v>
      </c>
      <c r="AW475" s="18">
        <v>4.1930209956618105</v>
      </c>
      <c r="AX475" s="19">
        <v>0.11757091</v>
      </c>
      <c r="BF475" s="19"/>
      <c r="BG475" s="14"/>
      <c r="BI475" s="55" t="s">
        <v>73</v>
      </c>
      <c r="BJ475" s="31" t="s">
        <v>62</v>
      </c>
    </row>
    <row r="476" spans="1:62" s="20" customFormat="1" ht="12" customHeight="1" x14ac:dyDescent="0.2">
      <c r="A476" s="23" t="s">
        <v>431</v>
      </c>
      <c r="B476" s="20" t="s">
        <v>406</v>
      </c>
      <c r="C476" s="86">
        <v>21.9</v>
      </c>
      <c r="D476" s="86">
        <v>22.8</v>
      </c>
      <c r="E476" s="25">
        <v>0.90000000000000213</v>
      </c>
      <c r="F476" s="20" t="s">
        <v>54</v>
      </c>
      <c r="G476" s="23"/>
      <c r="H476" s="20" t="s">
        <v>128</v>
      </c>
      <c r="I476" s="20" t="s">
        <v>129</v>
      </c>
      <c r="J476" s="26">
        <v>43082</v>
      </c>
      <c r="L476" s="20" t="s">
        <v>130</v>
      </c>
      <c r="M476" s="20" t="s">
        <v>131</v>
      </c>
      <c r="O476" s="23" t="s">
        <v>132</v>
      </c>
      <c r="P476" s="23"/>
      <c r="Q476" s="23" t="s">
        <v>133</v>
      </c>
      <c r="R476" s="23" t="s">
        <v>431</v>
      </c>
      <c r="S476" s="19">
        <v>0.14000000000000001</v>
      </c>
      <c r="V476" s="20">
        <v>49</v>
      </c>
      <c r="W476" s="20">
        <v>11</v>
      </c>
      <c r="Y476" s="20">
        <v>353</v>
      </c>
      <c r="AA476" s="20">
        <v>67</v>
      </c>
      <c r="AB476" s="20">
        <v>0.5</v>
      </c>
      <c r="AD476" s="20">
        <v>10</v>
      </c>
      <c r="AE476" s="20">
        <v>10951</v>
      </c>
      <c r="AF476" s="20">
        <v>706</v>
      </c>
      <c r="AG476" s="20">
        <v>4</v>
      </c>
      <c r="AH476" s="20">
        <v>5</v>
      </c>
      <c r="AI476" s="20">
        <v>34</v>
      </c>
      <c r="AO476" s="29">
        <v>0.90000000000000213</v>
      </c>
      <c r="AP476" s="14">
        <v>0.14000000000000001</v>
      </c>
      <c r="AQ476" s="15">
        <v>0.5</v>
      </c>
      <c r="AR476" s="16">
        <v>3.5299999999999998E-2</v>
      </c>
      <c r="AS476" s="16">
        <v>1.1000000000000001E-3</v>
      </c>
      <c r="AT476" s="16">
        <v>4.8999999999999998E-3</v>
      </c>
      <c r="AU476" s="17">
        <v>0.19116291941855185</v>
      </c>
      <c r="AV476" s="16">
        <v>0.20298709306341914</v>
      </c>
      <c r="AW476" s="18">
        <v>7.4463574442893155</v>
      </c>
      <c r="AX476" s="19">
        <v>0.19478569000000001</v>
      </c>
      <c r="BF476" s="19"/>
      <c r="BG476" s="14"/>
      <c r="BI476" s="55" t="s">
        <v>73</v>
      </c>
      <c r="BJ476" s="31" t="s">
        <v>62</v>
      </c>
    </row>
    <row r="477" spans="1:62" s="20" customFormat="1" ht="12" customHeight="1" x14ac:dyDescent="0.2">
      <c r="A477" s="44" t="s">
        <v>432</v>
      </c>
      <c r="B477" s="45" t="s">
        <v>406</v>
      </c>
      <c r="C477" s="96">
        <v>21.9</v>
      </c>
      <c r="D477" s="96">
        <v>22.8</v>
      </c>
      <c r="E477" s="47">
        <v>0.90000000000000213</v>
      </c>
      <c r="F477" s="45" t="s">
        <v>66</v>
      </c>
      <c r="G477" s="44" t="s">
        <v>168</v>
      </c>
      <c r="H477" s="45" t="s">
        <v>169</v>
      </c>
      <c r="I477" s="45" t="s">
        <v>69</v>
      </c>
      <c r="J477" s="48">
        <v>43082</v>
      </c>
      <c r="K477" s="45"/>
      <c r="L477" s="45" t="s">
        <v>130</v>
      </c>
      <c r="M477" s="45" t="s">
        <v>131</v>
      </c>
      <c r="N477" s="45"/>
      <c r="O477" s="44" t="s">
        <v>132</v>
      </c>
      <c r="P477" s="44"/>
      <c r="Q477" s="44" t="s">
        <v>133</v>
      </c>
      <c r="R477" s="44" t="s">
        <v>432</v>
      </c>
      <c r="S477" s="51">
        <v>0.04</v>
      </c>
      <c r="T477" s="45"/>
      <c r="U477" s="45"/>
      <c r="V477" s="45">
        <v>99</v>
      </c>
      <c r="W477" s="45">
        <v>10</v>
      </c>
      <c r="X477" s="45"/>
      <c r="Y477" s="45">
        <v>78</v>
      </c>
      <c r="Z477" s="45"/>
      <c r="AA477" s="45">
        <v>15</v>
      </c>
      <c r="AB477" s="45">
        <v>0.5</v>
      </c>
      <c r="AC477" s="45"/>
      <c r="AD477" s="45">
        <v>1173</v>
      </c>
      <c r="AE477" s="45">
        <v>64240</v>
      </c>
      <c r="AF477" s="45">
        <v>1094</v>
      </c>
      <c r="AG477" s="45">
        <v>1</v>
      </c>
      <c r="AH477" s="45">
        <v>38</v>
      </c>
      <c r="AI477" s="45">
        <v>9</v>
      </c>
      <c r="AJ477" s="45"/>
      <c r="AK477" s="45"/>
      <c r="AL477" s="45"/>
      <c r="AM477" s="45"/>
      <c r="AN477" s="45"/>
      <c r="AO477" s="29">
        <v>0.90000000000000213</v>
      </c>
      <c r="AP477" s="14">
        <v>0.04</v>
      </c>
      <c r="AQ477" s="15">
        <v>0.5</v>
      </c>
      <c r="AR477" s="16">
        <v>7.7999999999999996E-3</v>
      </c>
      <c r="AS477" s="16">
        <v>1E-3</v>
      </c>
      <c r="AT477" s="16">
        <v>9.9000000000000008E-3</v>
      </c>
      <c r="AU477" s="17">
        <v>7.5597183558154396E-2</v>
      </c>
      <c r="AV477" s="16">
        <v>8.0273164800611682E-2</v>
      </c>
      <c r="AW477" s="18">
        <v>2.8435618835049334</v>
      </c>
      <c r="AX477" s="19">
        <v>7.7840510000000002E-2</v>
      </c>
      <c r="BF477" s="19"/>
      <c r="BG477" s="14"/>
      <c r="BI477" s="55" t="s">
        <v>73</v>
      </c>
      <c r="BJ477" s="31" t="s">
        <v>62</v>
      </c>
    </row>
    <row r="478" spans="1:62" s="20" customFormat="1" ht="12" customHeight="1" x14ac:dyDescent="0.2">
      <c r="A478" s="23" t="s">
        <v>433</v>
      </c>
      <c r="B478" s="20" t="s">
        <v>406</v>
      </c>
      <c r="C478" s="86">
        <v>22.8</v>
      </c>
      <c r="D478" s="86">
        <v>23.5</v>
      </c>
      <c r="E478" s="25">
        <v>0.69999999999999929</v>
      </c>
      <c r="F478" s="20" t="s">
        <v>54</v>
      </c>
      <c r="G478" s="23"/>
      <c r="H478" s="20" t="s">
        <v>128</v>
      </c>
      <c r="I478" s="20" t="s">
        <v>129</v>
      </c>
      <c r="J478" s="26">
        <v>43082</v>
      </c>
      <c r="L478" s="20" t="s">
        <v>130</v>
      </c>
      <c r="M478" s="20" t="s">
        <v>131</v>
      </c>
      <c r="O478" s="23" t="s">
        <v>132</v>
      </c>
      <c r="P478" s="23"/>
      <c r="Q478" s="23" t="s">
        <v>133</v>
      </c>
      <c r="R478" s="23" t="s">
        <v>433</v>
      </c>
      <c r="S478" s="19">
        <v>0.11</v>
      </c>
      <c r="V478" s="20">
        <v>49</v>
      </c>
      <c r="W478" s="20">
        <v>13</v>
      </c>
      <c r="Y478" s="20">
        <v>488</v>
      </c>
      <c r="AA478" s="20">
        <v>194</v>
      </c>
      <c r="AB478" s="20">
        <v>0.5</v>
      </c>
      <c r="AD478" s="20">
        <v>33</v>
      </c>
      <c r="AE478" s="20">
        <v>16396</v>
      </c>
      <c r="AF478" s="20">
        <v>185</v>
      </c>
      <c r="AG478" s="20">
        <v>8</v>
      </c>
      <c r="AH478" s="20">
        <v>22</v>
      </c>
      <c r="AI478" s="20">
        <v>78</v>
      </c>
      <c r="AO478" s="29">
        <v>0.69999999999999929</v>
      </c>
      <c r="AP478" s="14">
        <v>0.11</v>
      </c>
      <c r="AQ478" s="15">
        <v>0.5</v>
      </c>
      <c r="AR478" s="16">
        <v>4.8800000000000003E-2</v>
      </c>
      <c r="AS478" s="16">
        <v>1.2999999999999999E-3</v>
      </c>
      <c r="AT478" s="16">
        <v>4.8999999999999998E-3</v>
      </c>
      <c r="AU478" s="17">
        <v>0.17397432833833873</v>
      </c>
      <c r="AV478" s="16">
        <v>0.18473532045060942</v>
      </c>
      <c r="AW478" s="18">
        <v>6.621768776054</v>
      </c>
      <c r="AX478" s="19">
        <v>0.17866004999999999</v>
      </c>
      <c r="BF478" s="19"/>
      <c r="BG478" s="14"/>
      <c r="BI478" s="55" t="s">
        <v>73</v>
      </c>
      <c r="BJ478" s="31" t="s">
        <v>62</v>
      </c>
    </row>
    <row r="479" spans="1:62" s="99" customFormat="1" ht="12" customHeight="1" x14ac:dyDescent="0.2">
      <c r="A479" s="103" t="s">
        <v>434</v>
      </c>
      <c r="B479" s="99" t="s">
        <v>406</v>
      </c>
      <c r="C479" s="104">
        <v>23.5</v>
      </c>
      <c r="D479" s="104">
        <v>28.5</v>
      </c>
      <c r="E479" s="35">
        <v>5</v>
      </c>
      <c r="F479" s="99" t="s">
        <v>64</v>
      </c>
      <c r="G479" s="103"/>
      <c r="H479" s="36"/>
      <c r="J479" s="105"/>
      <c r="O479" s="103"/>
      <c r="P479" s="103" t="s">
        <v>435</v>
      </c>
      <c r="Q479" s="103"/>
      <c r="R479" s="103"/>
      <c r="S479" s="100"/>
      <c r="AO479" s="29">
        <v>5</v>
      </c>
      <c r="AP479" s="14">
        <v>0</v>
      </c>
      <c r="AQ479" s="15" t="s">
        <v>65</v>
      </c>
      <c r="AR479" s="16" t="s">
        <v>65</v>
      </c>
      <c r="AS479" s="16" t="s">
        <v>65</v>
      </c>
      <c r="AT479" s="16" t="s">
        <v>65</v>
      </c>
      <c r="AU479" s="17">
        <v>0</v>
      </c>
      <c r="AV479" s="16">
        <v>0</v>
      </c>
      <c r="AW479" s="18">
        <v>0</v>
      </c>
      <c r="AX479" s="19" t="s">
        <v>65</v>
      </c>
      <c r="BF479" s="100"/>
      <c r="BG479" s="101"/>
      <c r="BI479" s="20"/>
      <c r="BJ479" s="20"/>
    </row>
    <row r="480" spans="1:62" s="20" customFormat="1" ht="12" customHeight="1" x14ac:dyDescent="0.2">
      <c r="A480" s="23" t="s">
        <v>436</v>
      </c>
      <c r="B480" s="20" t="s">
        <v>406</v>
      </c>
      <c r="C480" s="86">
        <v>28.5</v>
      </c>
      <c r="D480" s="86">
        <v>29</v>
      </c>
      <c r="E480" s="25">
        <v>0.5</v>
      </c>
      <c r="F480" s="20" t="s">
        <v>54</v>
      </c>
      <c r="G480" s="23"/>
      <c r="H480" s="20" t="s">
        <v>128</v>
      </c>
      <c r="I480" s="20" t="s">
        <v>129</v>
      </c>
      <c r="J480" s="26">
        <v>43082</v>
      </c>
      <c r="L480" s="20" t="s">
        <v>130</v>
      </c>
      <c r="M480" s="20" t="s">
        <v>131</v>
      </c>
      <c r="O480" s="23" t="s">
        <v>132</v>
      </c>
      <c r="P480" s="23"/>
      <c r="Q480" s="23" t="s">
        <v>133</v>
      </c>
      <c r="R480" s="23" t="s">
        <v>436</v>
      </c>
      <c r="S480" s="19">
        <v>0.16</v>
      </c>
      <c r="V480" s="20">
        <v>42</v>
      </c>
      <c r="W480" s="20">
        <v>10</v>
      </c>
      <c r="Y480" s="20">
        <v>225</v>
      </c>
      <c r="AA480" s="20">
        <v>273</v>
      </c>
      <c r="AB480" s="20">
        <v>0.5</v>
      </c>
      <c r="AD480" s="20">
        <v>30</v>
      </c>
      <c r="AE480" s="20">
        <v>9829</v>
      </c>
      <c r="AF480" s="20">
        <v>203</v>
      </c>
      <c r="AG480" s="20">
        <v>9</v>
      </c>
      <c r="AH480" s="20">
        <v>12</v>
      </c>
      <c r="AI480" s="20">
        <v>54</v>
      </c>
      <c r="AO480" s="29">
        <v>0.5</v>
      </c>
      <c r="AP480" s="14">
        <v>0.16</v>
      </c>
      <c r="AQ480" s="15">
        <v>0.5</v>
      </c>
      <c r="AR480" s="16">
        <v>2.2499999999999999E-2</v>
      </c>
      <c r="AS480" s="16">
        <v>1E-3</v>
      </c>
      <c r="AT480" s="16">
        <v>4.1999999999999997E-3</v>
      </c>
      <c r="AU480" s="17">
        <v>0.19760625584595509</v>
      </c>
      <c r="AV480" s="16">
        <v>0.20982897502989267</v>
      </c>
      <c r="AW480" s="18">
        <v>7.8353165564461911</v>
      </c>
      <c r="AX480" s="19">
        <v>0.20038897999999999</v>
      </c>
      <c r="BF480" s="19"/>
      <c r="BG480" s="14"/>
      <c r="BI480" s="55" t="s">
        <v>73</v>
      </c>
      <c r="BJ480" s="31" t="s">
        <v>62</v>
      </c>
    </row>
    <row r="481" spans="1:66" s="99" customFormat="1" ht="12" customHeight="1" x14ac:dyDescent="0.2">
      <c r="A481" s="103" t="s">
        <v>437</v>
      </c>
      <c r="B481" s="99" t="s">
        <v>406</v>
      </c>
      <c r="C481" s="104">
        <v>29</v>
      </c>
      <c r="D481" s="104">
        <v>29.5</v>
      </c>
      <c r="E481" s="35">
        <v>0.5</v>
      </c>
      <c r="F481" s="99" t="s">
        <v>64</v>
      </c>
      <c r="G481" s="103"/>
      <c r="H481" s="36"/>
      <c r="J481" s="105"/>
      <c r="O481" s="103"/>
      <c r="P481" s="103" t="s">
        <v>265</v>
      </c>
      <c r="Q481" s="103"/>
      <c r="R481" s="103"/>
      <c r="S481" s="100"/>
      <c r="AO481" s="29">
        <v>0.5</v>
      </c>
      <c r="AP481" s="14">
        <v>0</v>
      </c>
      <c r="AQ481" s="15" t="s">
        <v>65</v>
      </c>
      <c r="AR481" s="16" t="s">
        <v>65</v>
      </c>
      <c r="AS481" s="16" t="s">
        <v>65</v>
      </c>
      <c r="AT481" s="16" t="s">
        <v>65</v>
      </c>
      <c r="AU481" s="17">
        <v>0</v>
      </c>
      <c r="AV481" s="16">
        <v>0</v>
      </c>
      <c r="AW481" s="18">
        <v>0</v>
      </c>
      <c r="AX481" s="19" t="s">
        <v>65</v>
      </c>
      <c r="BF481" s="100"/>
      <c r="BG481" s="101"/>
      <c r="BI481" s="20"/>
      <c r="BJ481" s="20"/>
    </row>
    <row r="482" spans="1:66" s="20" customFormat="1" ht="12" customHeight="1" x14ac:dyDescent="0.2">
      <c r="A482" s="23" t="s">
        <v>438</v>
      </c>
      <c r="B482" s="20" t="s">
        <v>406</v>
      </c>
      <c r="C482" s="86">
        <v>29.5</v>
      </c>
      <c r="D482" s="86">
        <v>30.6</v>
      </c>
      <c r="E482" s="25">
        <v>1.1000000000000014</v>
      </c>
      <c r="F482" s="20" t="s">
        <v>54</v>
      </c>
      <c r="G482" s="23"/>
      <c r="H482" s="20" t="s">
        <v>128</v>
      </c>
      <c r="I482" s="20" t="s">
        <v>129</v>
      </c>
      <c r="J482" s="26">
        <v>43082</v>
      </c>
      <c r="L482" s="20" t="s">
        <v>130</v>
      </c>
      <c r="M482" s="20" t="s">
        <v>131</v>
      </c>
      <c r="O482" s="23" t="s">
        <v>132</v>
      </c>
      <c r="P482" s="23"/>
      <c r="Q482" s="23" t="s">
        <v>133</v>
      </c>
      <c r="R482" s="23" t="s">
        <v>438</v>
      </c>
      <c r="S482" s="19">
        <v>0.06</v>
      </c>
      <c r="V482" s="20">
        <v>115</v>
      </c>
      <c r="W482" s="20">
        <v>20</v>
      </c>
      <c r="Y482" s="20">
        <v>393</v>
      </c>
      <c r="AA482" s="20">
        <v>320</v>
      </c>
      <c r="AB482" s="20">
        <v>0.5</v>
      </c>
      <c r="AD482" s="20">
        <v>34</v>
      </c>
      <c r="AE482" s="20">
        <v>18145</v>
      </c>
      <c r="AF482" s="20">
        <v>668</v>
      </c>
      <c r="AG482" s="20">
        <v>12</v>
      </c>
      <c r="AH482" s="20">
        <v>18</v>
      </c>
      <c r="AI482" s="20">
        <v>96</v>
      </c>
      <c r="AO482" s="29">
        <v>1.1000000000000014</v>
      </c>
      <c r="AP482" s="14">
        <v>0.06</v>
      </c>
      <c r="AQ482" s="15">
        <v>0.5</v>
      </c>
      <c r="AR482" s="16">
        <v>3.9300000000000002E-2</v>
      </c>
      <c r="AS482" s="16">
        <v>2E-3</v>
      </c>
      <c r="AT482" s="16">
        <v>1.15E-2</v>
      </c>
      <c r="AU482" s="17">
        <v>0.12907326348942974</v>
      </c>
      <c r="AV482" s="16">
        <v>0.13705694926411255</v>
      </c>
      <c r="AW482" s="18">
        <v>4.7454209956618101</v>
      </c>
      <c r="AX482" s="19">
        <v>0.13289195000000001</v>
      </c>
      <c r="BF482" s="19"/>
      <c r="BG482" s="14"/>
      <c r="BI482" s="55" t="s">
        <v>73</v>
      </c>
      <c r="BJ482" s="31" t="s">
        <v>62</v>
      </c>
    </row>
    <row r="483" spans="1:66" s="99" customFormat="1" ht="12" customHeight="1" x14ac:dyDescent="0.2">
      <c r="A483" s="103" t="s">
        <v>439</v>
      </c>
      <c r="B483" s="99" t="s">
        <v>406</v>
      </c>
      <c r="C483" s="104">
        <v>30.6</v>
      </c>
      <c r="D483" s="104">
        <v>30.8</v>
      </c>
      <c r="E483" s="35">
        <v>0.19999999999999929</v>
      </c>
      <c r="F483" s="99" t="s">
        <v>64</v>
      </c>
      <c r="G483" s="103"/>
      <c r="H483" s="36"/>
      <c r="J483" s="105"/>
      <c r="O483" s="103"/>
      <c r="P483" s="103" t="s">
        <v>265</v>
      </c>
      <c r="Q483" s="103"/>
      <c r="R483" s="103"/>
      <c r="S483" s="100"/>
      <c r="AO483" s="29">
        <v>0.19999999999999929</v>
      </c>
      <c r="AP483" s="14">
        <v>0</v>
      </c>
      <c r="AQ483" s="15" t="s">
        <v>65</v>
      </c>
      <c r="AR483" s="16" t="s">
        <v>65</v>
      </c>
      <c r="AS483" s="16" t="s">
        <v>65</v>
      </c>
      <c r="AT483" s="16" t="s">
        <v>65</v>
      </c>
      <c r="AU483" s="17">
        <v>0</v>
      </c>
      <c r="AV483" s="16">
        <v>0</v>
      </c>
      <c r="AW483" s="18">
        <v>0</v>
      </c>
      <c r="AX483" s="19" t="s">
        <v>65</v>
      </c>
      <c r="BF483" s="100"/>
      <c r="BG483" s="101"/>
      <c r="BI483" s="20"/>
      <c r="BJ483" s="20"/>
    </row>
    <row r="484" spans="1:66" s="20" customFormat="1" ht="12" customHeight="1" x14ac:dyDescent="0.2">
      <c r="A484" s="23" t="s">
        <v>440</v>
      </c>
      <c r="B484" s="20" t="s">
        <v>406</v>
      </c>
      <c r="C484" s="86">
        <v>30.8</v>
      </c>
      <c r="D484" s="86">
        <v>31.2</v>
      </c>
      <c r="E484" s="25">
        <v>0.39999999999999858</v>
      </c>
      <c r="F484" s="20" t="s">
        <v>54</v>
      </c>
      <c r="G484" s="23"/>
      <c r="H484" s="20" t="s">
        <v>128</v>
      </c>
      <c r="I484" s="20" t="s">
        <v>129</v>
      </c>
      <c r="J484" s="26">
        <v>43082</v>
      </c>
      <c r="L484" s="20" t="s">
        <v>130</v>
      </c>
      <c r="M484" s="20" t="s">
        <v>131</v>
      </c>
      <c r="O484" s="23" t="s">
        <v>132</v>
      </c>
      <c r="P484" s="23"/>
      <c r="Q484" s="23" t="s">
        <v>133</v>
      </c>
      <c r="R484" s="23" t="s">
        <v>440</v>
      </c>
      <c r="S484" s="19">
        <v>0.03</v>
      </c>
      <c r="V484" s="20">
        <v>305</v>
      </c>
      <c r="W484" s="20">
        <v>82</v>
      </c>
      <c r="Y484" s="20">
        <v>1036</v>
      </c>
      <c r="AA484" s="20">
        <v>716</v>
      </c>
      <c r="AB484" s="20">
        <v>5</v>
      </c>
      <c r="AD484" s="20">
        <v>71</v>
      </c>
      <c r="AE484" s="20">
        <v>34683</v>
      </c>
      <c r="AF484" s="20">
        <v>1780</v>
      </c>
      <c r="AG484" s="20">
        <v>29</v>
      </c>
      <c r="AH484" s="20">
        <v>36</v>
      </c>
      <c r="AI484" s="20">
        <v>127</v>
      </c>
      <c r="AO484" s="29">
        <v>0.39999999999999858</v>
      </c>
      <c r="AP484" s="14">
        <v>0.03</v>
      </c>
      <c r="AQ484" s="15">
        <v>5</v>
      </c>
      <c r="AR484" s="16">
        <v>0.1036</v>
      </c>
      <c r="AS484" s="16">
        <v>8.2000000000000007E-3</v>
      </c>
      <c r="AT484" s="16">
        <v>3.0499999999999999E-2</v>
      </c>
      <c r="AU484" s="17">
        <v>0.26697714782246545</v>
      </c>
      <c r="AV484" s="16">
        <v>0.28349072778172757</v>
      </c>
      <c r="AW484" s="18">
        <v>9.2740252601471234</v>
      </c>
      <c r="AX484" s="19">
        <v>0.30230221000000002</v>
      </c>
      <c r="BF484" s="19"/>
      <c r="BG484" s="14"/>
      <c r="BI484" s="55" t="s">
        <v>73</v>
      </c>
      <c r="BJ484" s="31" t="s">
        <v>62</v>
      </c>
    </row>
    <row r="485" spans="1:66" s="99" customFormat="1" ht="12" customHeight="1" x14ac:dyDescent="0.2">
      <c r="A485" s="103" t="s">
        <v>441</v>
      </c>
      <c r="B485" s="99" t="s">
        <v>406</v>
      </c>
      <c r="C485" s="104">
        <v>31.2</v>
      </c>
      <c r="D485" s="104">
        <v>31.6</v>
      </c>
      <c r="E485" s="35">
        <v>0.40000000000000213</v>
      </c>
      <c r="F485" s="99" t="s">
        <v>64</v>
      </c>
      <c r="G485" s="103"/>
      <c r="H485" s="36"/>
      <c r="J485" s="105"/>
      <c r="O485" s="103"/>
      <c r="P485" s="103" t="s">
        <v>265</v>
      </c>
      <c r="Q485" s="103"/>
      <c r="R485" s="103"/>
      <c r="S485" s="100"/>
      <c r="AO485" s="29">
        <v>0.40000000000000213</v>
      </c>
      <c r="AP485" s="14">
        <v>0</v>
      </c>
      <c r="AQ485" s="15" t="s">
        <v>65</v>
      </c>
      <c r="AR485" s="16" t="s">
        <v>65</v>
      </c>
      <c r="AS485" s="16" t="s">
        <v>65</v>
      </c>
      <c r="AT485" s="16" t="s">
        <v>65</v>
      </c>
      <c r="AU485" s="17">
        <v>0</v>
      </c>
      <c r="AV485" s="16">
        <v>0</v>
      </c>
      <c r="AW485" s="18">
        <v>0</v>
      </c>
      <c r="AX485" s="19" t="s">
        <v>65</v>
      </c>
      <c r="BF485" s="100"/>
      <c r="BG485" s="101"/>
      <c r="BI485" s="20"/>
      <c r="BJ485" s="20"/>
    </row>
    <row r="486" spans="1:66" s="20" customFormat="1" ht="12" customHeight="1" x14ac:dyDescent="0.2">
      <c r="A486" s="23" t="s">
        <v>442</v>
      </c>
      <c r="B486" s="20" t="s">
        <v>406</v>
      </c>
      <c r="C486" s="86">
        <v>31.6</v>
      </c>
      <c r="D486" s="86">
        <v>32</v>
      </c>
      <c r="E486" s="25">
        <v>0.39999999999999858</v>
      </c>
      <c r="F486" s="20" t="s">
        <v>54</v>
      </c>
      <c r="G486" s="23"/>
      <c r="H486" s="20" t="s">
        <v>128</v>
      </c>
      <c r="I486" s="20" t="s">
        <v>129</v>
      </c>
      <c r="J486" s="26">
        <v>43082</v>
      </c>
      <c r="L486" s="20" t="s">
        <v>130</v>
      </c>
      <c r="M486" s="20" t="s">
        <v>131</v>
      </c>
      <c r="O486" s="23" t="s">
        <v>132</v>
      </c>
      <c r="P486" s="23"/>
      <c r="Q486" s="23" t="s">
        <v>133</v>
      </c>
      <c r="R486" s="23" t="s">
        <v>442</v>
      </c>
      <c r="S486" s="19">
        <v>3.28</v>
      </c>
      <c r="T486" s="20">
        <v>3.72</v>
      </c>
      <c r="V486" s="20">
        <v>4278</v>
      </c>
      <c r="W486" s="20">
        <v>914</v>
      </c>
      <c r="Y486" s="20">
        <v>4825</v>
      </c>
      <c r="AA486" s="20">
        <v>5985</v>
      </c>
      <c r="AB486" s="20">
        <v>0.5</v>
      </c>
      <c r="AD486" s="20">
        <v>160</v>
      </c>
      <c r="AE486" s="20">
        <v>202620</v>
      </c>
      <c r="AF486" s="20">
        <v>909</v>
      </c>
      <c r="AG486" s="20">
        <v>247</v>
      </c>
      <c r="AH486" s="20">
        <v>174</v>
      </c>
      <c r="AI486" s="20">
        <v>463</v>
      </c>
      <c r="AO486" s="29">
        <v>0.39999999999999858</v>
      </c>
      <c r="AP486" s="14">
        <v>3.5</v>
      </c>
      <c r="AQ486" s="15">
        <v>0.5</v>
      </c>
      <c r="AR486" s="16">
        <v>0.48249999999999998</v>
      </c>
      <c r="AS486" s="16">
        <v>9.1399999999999995E-2</v>
      </c>
      <c r="AT486" s="16">
        <v>0.42780000000000001</v>
      </c>
      <c r="AU486" s="17">
        <v>4.8945150799476966</v>
      </c>
      <c r="AV486" s="16">
        <v>5.1972599657694536</v>
      </c>
      <c r="AW486" s="18">
        <v>190.15098828664452</v>
      </c>
      <c r="AX486" s="19">
        <v>4.8531981399999999</v>
      </c>
      <c r="AZ486" s="106"/>
      <c r="BC486" s="20">
        <v>0.39999999999999858</v>
      </c>
      <c r="BD486" s="14">
        <v>3.5</v>
      </c>
      <c r="BE486" s="15">
        <v>0</v>
      </c>
      <c r="BF486" s="16">
        <v>0.48249999999999998</v>
      </c>
      <c r="BG486" s="16">
        <v>9.1399999999999995E-2</v>
      </c>
      <c r="BH486" s="16">
        <v>0.42780000000000001</v>
      </c>
      <c r="BI486" s="55" t="s">
        <v>73</v>
      </c>
      <c r="BJ486" s="31" t="s">
        <v>62</v>
      </c>
      <c r="BK486" s="17">
        <v>4.8873074186573744</v>
      </c>
      <c r="BL486" s="16">
        <v>5.1896064824602508</v>
      </c>
      <c r="BM486" s="18">
        <v>189.88574462745333</v>
      </c>
      <c r="BN486" s="19">
        <v>4.8427481400000003</v>
      </c>
    </row>
    <row r="487" spans="1:66" s="20" customFormat="1" ht="12" customHeight="1" x14ac:dyDescent="0.2">
      <c r="A487" s="23" t="s">
        <v>443</v>
      </c>
      <c r="B487" s="20" t="s">
        <v>406</v>
      </c>
      <c r="C487" s="86">
        <v>32</v>
      </c>
      <c r="D487" s="86">
        <v>32.299999999999997</v>
      </c>
      <c r="E487" s="25">
        <v>0.29999999999999716</v>
      </c>
      <c r="F487" s="20" t="s">
        <v>54</v>
      </c>
      <c r="G487" s="23"/>
      <c r="H487" s="20" t="s">
        <v>128</v>
      </c>
      <c r="I487" s="20" t="s">
        <v>129</v>
      </c>
      <c r="J487" s="26">
        <v>43082</v>
      </c>
      <c r="L487" s="20" t="s">
        <v>130</v>
      </c>
      <c r="M487" s="20" t="s">
        <v>131</v>
      </c>
      <c r="O487" s="23" t="s">
        <v>132</v>
      </c>
      <c r="P487" s="23"/>
      <c r="Q487" s="23" t="s">
        <v>133</v>
      </c>
      <c r="R487" s="23" t="s">
        <v>443</v>
      </c>
      <c r="S487" s="19">
        <v>3.72</v>
      </c>
      <c r="T487" s="20">
        <v>3.86</v>
      </c>
      <c r="V487" s="20">
        <v>1515</v>
      </c>
      <c r="W487" s="20">
        <v>163</v>
      </c>
      <c r="Y487" s="20">
        <v>6840</v>
      </c>
      <c r="AA487" s="20">
        <v>6795</v>
      </c>
      <c r="AB487" s="20">
        <v>0.5</v>
      </c>
      <c r="AD487" s="20">
        <v>144</v>
      </c>
      <c r="AE487" s="20">
        <v>186615</v>
      </c>
      <c r="AF487" s="20">
        <v>2961</v>
      </c>
      <c r="AG487" s="20">
        <v>314</v>
      </c>
      <c r="AH487" s="20">
        <v>284</v>
      </c>
      <c r="AI487" s="20">
        <v>629</v>
      </c>
      <c r="AO487" s="29">
        <v>0.29999999999999716</v>
      </c>
      <c r="AP487" s="14">
        <v>3.79</v>
      </c>
      <c r="AQ487" s="15">
        <v>0.5</v>
      </c>
      <c r="AR487" s="16">
        <v>0.68400000000000005</v>
      </c>
      <c r="AS487" s="16">
        <v>1.6299999999999999E-2</v>
      </c>
      <c r="AT487" s="16">
        <v>0.1515</v>
      </c>
      <c r="AU487" s="17">
        <v>4.7638866843918555</v>
      </c>
      <c r="AV487" s="16">
        <v>5.0585516934430501</v>
      </c>
      <c r="AW487" s="18">
        <v>187.46444541291925</v>
      </c>
      <c r="AX487" s="19">
        <v>4.7578271899999995</v>
      </c>
      <c r="AZ487" s="106"/>
      <c r="BC487" s="20">
        <v>0.29999999999999716</v>
      </c>
      <c r="BD487" s="14">
        <v>3.79</v>
      </c>
      <c r="BE487" s="15">
        <v>0</v>
      </c>
      <c r="BF487" s="16">
        <v>0.68400000000000005</v>
      </c>
      <c r="BG487" s="16">
        <v>1.6299999999999999E-2</v>
      </c>
      <c r="BH487" s="16">
        <v>0.1515</v>
      </c>
      <c r="BI487" s="55" t="s">
        <v>73</v>
      </c>
      <c r="BJ487" s="31" t="s">
        <v>62</v>
      </c>
      <c r="BK487" s="17">
        <v>4.7566790231015323</v>
      </c>
      <c r="BL487" s="16">
        <v>5.0508982101338473</v>
      </c>
      <c r="BM487" s="18">
        <v>187.19920175372806</v>
      </c>
      <c r="BN487" s="19">
        <v>4.7473771899999999</v>
      </c>
    </row>
    <row r="488" spans="1:66" s="99" customFormat="1" ht="12" customHeight="1" x14ac:dyDescent="0.2">
      <c r="A488" s="103" t="s">
        <v>444</v>
      </c>
      <c r="B488" s="99" t="s">
        <v>406</v>
      </c>
      <c r="C488" s="104">
        <v>32.299999999999997</v>
      </c>
      <c r="D488" s="104">
        <v>32.4</v>
      </c>
      <c r="E488" s="35">
        <v>0.10000000000000142</v>
      </c>
      <c r="F488" s="99" t="s">
        <v>64</v>
      </c>
      <c r="G488" s="103"/>
      <c r="H488" s="36"/>
      <c r="J488" s="105"/>
      <c r="O488" s="103"/>
      <c r="P488" s="103" t="s">
        <v>265</v>
      </c>
      <c r="Q488" s="103"/>
      <c r="R488" s="103"/>
      <c r="S488" s="100"/>
      <c r="AO488" s="29">
        <v>0.10000000000000142</v>
      </c>
      <c r="AP488" s="14">
        <v>0</v>
      </c>
      <c r="AQ488" s="15" t="s">
        <v>65</v>
      </c>
      <c r="AR488" s="16" t="s">
        <v>65</v>
      </c>
      <c r="AS488" s="16" t="s">
        <v>65</v>
      </c>
      <c r="AT488" s="16" t="s">
        <v>65</v>
      </c>
      <c r="AU488" s="17">
        <v>0</v>
      </c>
      <c r="AV488" s="16">
        <v>0</v>
      </c>
      <c r="AW488" s="18">
        <v>0</v>
      </c>
      <c r="AX488" s="19" t="s">
        <v>65</v>
      </c>
      <c r="AZ488" s="106"/>
      <c r="BC488" s="20">
        <v>1.2800000000000011</v>
      </c>
      <c r="BD488" s="14">
        <v>0.86</v>
      </c>
      <c r="BE488" s="15">
        <v>0</v>
      </c>
      <c r="BF488" s="16">
        <v>0.59740000000000004</v>
      </c>
      <c r="BG488" s="16">
        <v>1.04E-2</v>
      </c>
      <c r="BH488" s="16">
        <v>5.7700000000000001E-2</v>
      </c>
      <c r="BI488" s="20"/>
      <c r="BJ488" s="20"/>
      <c r="BK488" s="17">
        <v>1.5474860811405462</v>
      </c>
      <c r="BL488" s="16">
        <v>1.6432041429491653</v>
      </c>
      <c r="BM488" s="18">
        <v>57.497141822745675</v>
      </c>
      <c r="BN488" s="19">
        <v>1.5689790500000003</v>
      </c>
    </row>
    <row r="489" spans="1:66" s="20" customFormat="1" ht="12" customHeight="1" x14ac:dyDescent="0.2">
      <c r="A489" s="23" t="s">
        <v>445</v>
      </c>
      <c r="B489" s="20" t="s">
        <v>406</v>
      </c>
      <c r="C489" s="86">
        <v>32.4</v>
      </c>
      <c r="D489" s="86">
        <v>33.68</v>
      </c>
      <c r="E489" s="25">
        <v>1.2800000000000011</v>
      </c>
      <c r="F489" s="20" t="s">
        <v>54</v>
      </c>
      <c r="G489" s="23"/>
      <c r="H489" s="20" t="s">
        <v>128</v>
      </c>
      <c r="I489" s="20" t="s">
        <v>129</v>
      </c>
      <c r="J489" s="26">
        <v>43082</v>
      </c>
      <c r="L489" s="20" t="s">
        <v>130</v>
      </c>
      <c r="M489" s="20" t="s">
        <v>131</v>
      </c>
      <c r="O489" s="23" t="s">
        <v>132</v>
      </c>
      <c r="P489" s="23"/>
      <c r="Q489" s="23" t="s">
        <v>133</v>
      </c>
      <c r="R489" s="23" t="s">
        <v>445</v>
      </c>
      <c r="S489" s="19">
        <v>0.86</v>
      </c>
      <c r="V489" s="20">
        <v>577</v>
      </c>
      <c r="W489" s="20">
        <v>104</v>
      </c>
      <c r="Y489" s="20">
        <v>5974</v>
      </c>
      <c r="AA489" s="20">
        <v>4107</v>
      </c>
      <c r="AB489" s="20">
        <v>0.5</v>
      </c>
      <c r="AD489" s="20">
        <v>53</v>
      </c>
      <c r="AE489" s="20">
        <v>124410</v>
      </c>
      <c r="AF489" s="20">
        <v>3278</v>
      </c>
      <c r="AG489" s="20">
        <v>183</v>
      </c>
      <c r="AH489" s="20">
        <v>151</v>
      </c>
      <c r="AI489" s="20">
        <v>595</v>
      </c>
      <c r="AO489" s="29">
        <v>1.2800000000000011</v>
      </c>
      <c r="AP489" s="14">
        <v>0.86</v>
      </c>
      <c r="AQ489" s="15">
        <v>0.5</v>
      </c>
      <c r="AR489" s="16">
        <v>0.59740000000000004</v>
      </c>
      <c r="AS489" s="16">
        <v>1.04E-2</v>
      </c>
      <c r="AT489" s="16">
        <v>5.7700000000000001E-2</v>
      </c>
      <c r="AU489" s="17">
        <v>1.5546937424308684</v>
      </c>
      <c r="AV489" s="16">
        <v>1.6508576262583674</v>
      </c>
      <c r="AW489" s="18">
        <v>57.76238548193686</v>
      </c>
      <c r="AX489" s="19">
        <v>1.5794290500000003</v>
      </c>
      <c r="AZ489" s="106"/>
      <c r="BC489" s="20">
        <v>0.32000000000000028</v>
      </c>
      <c r="BD489" s="14">
        <v>1.2250000000000001</v>
      </c>
      <c r="BE489" s="15">
        <v>6</v>
      </c>
      <c r="BF489" s="16">
        <v>0.28720000000000001</v>
      </c>
      <c r="BG489" s="16">
        <v>4.2000000000000003E-2</v>
      </c>
      <c r="BH489" s="16">
        <v>3.7999999999999999E-2</v>
      </c>
      <c r="BI489" s="55" t="s">
        <v>73</v>
      </c>
      <c r="BJ489" s="31" t="s">
        <v>62</v>
      </c>
      <c r="BK489" s="17">
        <v>1.6813969611376034</v>
      </c>
      <c r="BL489" s="16">
        <v>1.7853979342076653</v>
      </c>
      <c r="BM489" s="18">
        <v>65.845294529902844</v>
      </c>
      <c r="BN489" s="19">
        <v>1.7264633000000003</v>
      </c>
    </row>
    <row r="490" spans="1:66" s="99" customFormat="1" ht="12" customHeight="1" x14ac:dyDescent="0.2">
      <c r="A490" s="103" t="s">
        <v>446</v>
      </c>
      <c r="B490" s="99" t="s">
        <v>406</v>
      </c>
      <c r="C490" s="104">
        <v>33.68</v>
      </c>
      <c r="D490" s="104">
        <v>33.880000000000003</v>
      </c>
      <c r="E490" s="35">
        <v>0.20000000000000284</v>
      </c>
      <c r="F490" s="99" t="s">
        <v>64</v>
      </c>
      <c r="G490" s="103"/>
      <c r="H490" s="36"/>
      <c r="J490" s="105"/>
      <c r="O490" s="103"/>
      <c r="P490" s="103" t="s">
        <v>265</v>
      </c>
      <c r="Q490" s="103"/>
      <c r="R490" s="103"/>
      <c r="S490" s="100"/>
      <c r="AO490" s="29">
        <v>0.20000000000000284</v>
      </c>
      <c r="AP490" s="14">
        <v>0</v>
      </c>
      <c r="AQ490" s="15" t="s">
        <v>65</v>
      </c>
      <c r="AR490" s="16" t="s">
        <v>65</v>
      </c>
      <c r="AS490" s="16" t="s">
        <v>65</v>
      </c>
      <c r="AT490" s="16" t="s">
        <v>65</v>
      </c>
      <c r="AU490" s="17">
        <v>0</v>
      </c>
      <c r="AV490" s="16">
        <v>0</v>
      </c>
      <c r="AW490" s="18">
        <v>0</v>
      </c>
      <c r="AX490" s="19" t="s">
        <v>65</v>
      </c>
      <c r="AZ490" s="106"/>
      <c r="BC490" s="20">
        <v>0.5</v>
      </c>
      <c r="BD490" s="14">
        <v>0.96</v>
      </c>
      <c r="BE490" s="15">
        <v>0</v>
      </c>
      <c r="BF490" s="16">
        <v>0.41410000000000002</v>
      </c>
      <c r="BG490" s="16">
        <v>3.8199999999999998E-2</v>
      </c>
      <c r="BH490" s="16">
        <v>2.4E-2</v>
      </c>
      <c r="BI490" s="20"/>
      <c r="BJ490" s="20"/>
      <c r="BK490" s="17">
        <v>1.4184873378908354</v>
      </c>
      <c r="BL490" s="16">
        <v>1.5062263232928288</v>
      </c>
      <c r="BM490" s="18">
        <v>54.51683738353006</v>
      </c>
      <c r="BN490" s="19">
        <v>1.4356073600000001</v>
      </c>
    </row>
    <row r="491" spans="1:66" s="20" customFormat="1" ht="12" customHeight="1" x14ac:dyDescent="0.2">
      <c r="A491" s="23" t="s">
        <v>447</v>
      </c>
      <c r="B491" s="20" t="s">
        <v>406</v>
      </c>
      <c r="C491" s="86">
        <v>33.880000000000003</v>
      </c>
      <c r="D491" s="86">
        <v>34.200000000000003</v>
      </c>
      <c r="E491" s="25">
        <v>0.32000000000000028</v>
      </c>
      <c r="F491" s="20" t="s">
        <v>54</v>
      </c>
      <c r="G491" s="23"/>
      <c r="H491" s="20" t="s">
        <v>128</v>
      </c>
      <c r="I491" s="20" t="s">
        <v>129</v>
      </c>
      <c r="J491" s="26">
        <v>43082</v>
      </c>
      <c r="L491" s="20" t="s">
        <v>130</v>
      </c>
      <c r="M491" s="20" t="s">
        <v>131</v>
      </c>
      <c r="O491" s="23" t="s">
        <v>132</v>
      </c>
      <c r="P491" s="23"/>
      <c r="Q491" s="23" t="s">
        <v>133</v>
      </c>
      <c r="R491" s="23" t="s">
        <v>447</v>
      </c>
      <c r="S491" s="19">
        <v>1.26</v>
      </c>
      <c r="T491" s="20">
        <v>1.19</v>
      </c>
      <c r="V491" s="20">
        <v>380</v>
      </c>
      <c r="W491" s="20">
        <v>420</v>
      </c>
      <c r="Y491" s="20">
        <v>2872</v>
      </c>
      <c r="AA491" s="20">
        <v>5760</v>
      </c>
      <c r="AB491" s="20">
        <v>6</v>
      </c>
      <c r="AD491" s="20">
        <v>57</v>
      </c>
      <c r="AE491" s="20">
        <v>63470</v>
      </c>
      <c r="AF491" s="20">
        <v>981</v>
      </c>
      <c r="AG491" s="20">
        <v>195</v>
      </c>
      <c r="AH491" s="20">
        <v>784</v>
      </c>
      <c r="AI491" s="20">
        <v>335</v>
      </c>
      <c r="AO491" s="29">
        <v>0.32000000000000028</v>
      </c>
      <c r="AP491" s="14">
        <v>1.2250000000000001</v>
      </c>
      <c r="AQ491" s="15">
        <v>6</v>
      </c>
      <c r="AR491" s="16">
        <v>0.28720000000000001</v>
      </c>
      <c r="AS491" s="16">
        <v>4.2000000000000003E-2</v>
      </c>
      <c r="AT491" s="16">
        <v>3.7999999999999999E-2</v>
      </c>
      <c r="AU491" s="17">
        <v>1.6813969611376034</v>
      </c>
      <c r="AV491" s="16">
        <v>1.7853979342076653</v>
      </c>
      <c r="AW491" s="18">
        <v>65.845294529902844</v>
      </c>
      <c r="AX491" s="19">
        <v>1.7264633000000003</v>
      </c>
      <c r="AZ491" s="106"/>
      <c r="BC491" s="20">
        <v>1.1000000000000014</v>
      </c>
      <c r="BD491" s="14">
        <v>0.85499999999999998</v>
      </c>
      <c r="BE491" s="15">
        <v>6</v>
      </c>
      <c r="BF491" s="16">
        <v>0.45319999999999999</v>
      </c>
      <c r="BG491" s="16">
        <v>2.9600000000000001E-2</v>
      </c>
      <c r="BH491" s="16">
        <v>1.4E-2</v>
      </c>
      <c r="BI491" s="55" t="s">
        <v>73</v>
      </c>
      <c r="BJ491" s="31" t="s">
        <v>62</v>
      </c>
      <c r="BK491" s="17">
        <v>1.4118339278814056</v>
      </c>
      <c r="BL491" s="16">
        <v>1.4991613738722975</v>
      </c>
      <c r="BM491" s="18">
        <v>53.65670095500063</v>
      </c>
      <c r="BN491" s="19">
        <v>1.4713383799999999</v>
      </c>
    </row>
    <row r="492" spans="1:66" s="20" customFormat="1" ht="12" customHeight="1" x14ac:dyDescent="0.2">
      <c r="A492" s="23" t="s">
        <v>448</v>
      </c>
      <c r="B492" s="20" t="s">
        <v>406</v>
      </c>
      <c r="C492" s="86">
        <v>34.200000000000003</v>
      </c>
      <c r="D492" s="86">
        <v>34.700000000000003</v>
      </c>
      <c r="E492" s="25">
        <v>0.5</v>
      </c>
      <c r="F492" s="20" t="s">
        <v>54</v>
      </c>
      <c r="G492" s="23"/>
      <c r="H492" s="20" t="s">
        <v>128</v>
      </c>
      <c r="I492" s="20" t="s">
        <v>129</v>
      </c>
      <c r="J492" s="26">
        <v>43082</v>
      </c>
      <c r="L492" s="20" t="s">
        <v>130</v>
      </c>
      <c r="M492" s="20" t="s">
        <v>131</v>
      </c>
      <c r="N492" s="20" t="s">
        <v>75</v>
      </c>
      <c r="O492" s="23" t="s">
        <v>132</v>
      </c>
      <c r="P492" s="23"/>
      <c r="Q492" s="23" t="s">
        <v>133</v>
      </c>
      <c r="R492" s="23" t="s">
        <v>448</v>
      </c>
      <c r="S492" s="19">
        <v>0.96</v>
      </c>
      <c r="T492" s="20">
        <v>0.96</v>
      </c>
      <c r="V492" s="20">
        <v>240</v>
      </c>
      <c r="W492" s="20">
        <v>382</v>
      </c>
      <c r="Y492" s="20">
        <v>4141</v>
      </c>
      <c r="AA492" s="20">
        <v>18995</v>
      </c>
      <c r="AB492" s="20">
        <v>0.5</v>
      </c>
      <c r="AD492" s="20">
        <v>80</v>
      </c>
      <c r="AE492" s="20">
        <v>100375</v>
      </c>
      <c r="AF492" s="20">
        <v>570</v>
      </c>
      <c r="AG492" s="20">
        <v>718</v>
      </c>
      <c r="AH492" s="20">
        <v>1607</v>
      </c>
      <c r="AI492" s="20">
        <v>664</v>
      </c>
      <c r="AO492" s="29">
        <v>0.5</v>
      </c>
      <c r="AP492" s="14">
        <v>0.96</v>
      </c>
      <c r="AQ492" s="15">
        <v>0.5</v>
      </c>
      <c r="AR492" s="16">
        <v>0.41410000000000002</v>
      </c>
      <c r="AS492" s="16">
        <v>3.8199999999999998E-2</v>
      </c>
      <c r="AT492" s="16">
        <v>2.4E-2</v>
      </c>
      <c r="AU492" s="17">
        <v>1.4256949991811578</v>
      </c>
      <c r="AV492" s="16">
        <v>1.5138798066020311</v>
      </c>
      <c r="AW492" s="18">
        <v>54.782081042721238</v>
      </c>
      <c r="AX492" s="19">
        <v>1.4460573600000002</v>
      </c>
      <c r="AZ492" s="106"/>
      <c r="BC492" s="20">
        <v>1.1000000000000014</v>
      </c>
      <c r="BD492" s="14">
        <v>0.30499999999999999</v>
      </c>
      <c r="BE492" s="15">
        <v>1</v>
      </c>
      <c r="BF492" s="16">
        <v>0.35420000000000001</v>
      </c>
      <c r="BG492" s="16">
        <v>3.2199999999999999E-2</v>
      </c>
      <c r="BH492" s="16">
        <v>2.24E-2</v>
      </c>
      <c r="BI492" s="55" t="s">
        <v>73</v>
      </c>
      <c r="BJ492" s="31" t="s">
        <v>62</v>
      </c>
      <c r="BK492" s="17">
        <v>0.71523601534140324</v>
      </c>
      <c r="BL492" s="16">
        <v>0.75947615808552471</v>
      </c>
      <c r="BM492" s="18">
        <v>26.036338778774724</v>
      </c>
      <c r="BN492" s="19">
        <v>0.74046942000000004</v>
      </c>
    </row>
    <row r="493" spans="1:66" s="20" customFormat="1" ht="12" customHeight="1" x14ac:dyDescent="0.2">
      <c r="A493" s="56" t="s">
        <v>449</v>
      </c>
      <c r="B493" s="57" t="s">
        <v>406</v>
      </c>
      <c r="C493" s="91">
        <v>34.200000000000003</v>
      </c>
      <c r="D493" s="91">
        <v>34.700000000000003</v>
      </c>
      <c r="E493" s="92">
        <v>0.5</v>
      </c>
      <c r="F493" s="57" t="s">
        <v>76</v>
      </c>
      <c r="G493" s="56" t="s">
        <v>448</v>
      </c>
      <c r="H493" s="57" t="s">
        <v>128</v>
      </c>
      <c r="I493" s="57" t="s">
        <v>129</v>
      </c>
      <c r="J493" s="60">
        <v>43082</v>
      </c>
      <c r="K493" s="57"/>
      <c r="L493" s="57" t="s">
        <v>130</v>
      </c>
      <c r="M493" s="57" t="s">
        <v>131</v>
      </c>
      <c r="N493" s="57" t="s">
        <v>75</v>
      </c>
      <c r="O493" s="56" t="s">
        <v>132</v>
      </c>
      <c r="P493" s="56"/>
      <c r="Q493" s="56" t="s">
        <v>133</v>
      </c>
      <c r="R493" s="56" t="s">
        <v>449</v>
      </c>
      <c r="S493" s="61">
        <v>0.98</v>
      </c>
      <c r="T493" s="57"/>
      <c r="U493" s="57"/>
      <c r="V493" s="57">
        <v>224</v>
      </c>
      <c r="W493" s="57">
        <v>348</v>
      </c>
      <c r="X493" s="57"/>
      <c r="Y493" s="57">
        <v>4063</v>
      </c>
      <c r="Z493" s="57"/>
      <c r="AA493" s="57">
        <v>20860</v>
      </c>
      <c r="AB493" s="57">
        <v>0.5</v>
      </c>
      <c r="AC493" s="57"/>
      <c r="AD493" s="57">
        <v>72</v>
      </c>
      <c r="AE493" s="57">
        <v>102960</v>
      </c>
      <c r="AF493" s="57">
        <v>520</v>
      </c>
      <c r="AG493" s="57">
        <v>796</v>
      </c>
      <c r="AH493" s="57">
        <v>1426</v>
      </c>
      <c r="AI493" s="57">
        <v>687</v>
      </c>
      <c r="AJ493" s="57"/>
      <c r="AK493" s="57"/>
      <c r="AL493" s="57"/>
      <c r="AM493" s="57"/>
      <c r="AN493" s="57"/>
      <c r="AO493" s="29">
        <v>0.5</v>
      </c>
      <c r="AP493" s="14">
        <v>0.98</v>
      </c>
      <c r="AQ493" s="15">
        <v>0.5</v>
      </c>
      <c r="AR493" s="16">
        <v>0.40629999999999999</v>
      </c>
      <c r="AS493" s="16">
        <v>3.4799999999999998E-2</v>
      </c>
      <c r="AT493" s="16">
        <v>2.24E-2</v>
      </c>
      <c r="AU493" s="17">
        <v>1.4333648266824923</v>
      </c>
      <c r="AV493" s="16">
        <v>1.5220240429085765</v>
      </c>
      <c r="AW493" s="18">
        <v>55.177340154878124</v>
      </c>
      <c r="AX493" s="19">
        <v>1.4529336000000002</v>
      </c>
      <c r="BC493" s="20">
        <v>0.69999999999999574</v>
      </c>
      <c r="BD493" s="14">
        <v>0.65</v>
      </c>
      <c r="BE493" s="15">
        <v>19</v>
      </c>
      <c r="BF493" s="16">
        <v>0.63660000000000005</v>
      </c>
      <c r="BG493" s="16">
        <v>3.6200000000000003E-2</v>
      </c>
      <c r="BH493" s="16">
        <v>3.44E-2</v>
      </c>
      <c r="BI493" s="55" t="s">
        <v>73</v>
      </c>
      <c r="BJ493" s="31" t="s">
        <v>62</v>
      </c>
      <c r="BK493" s="17">
        <v>1.6125327210582239</v>
      </c>
      <c r="BL493" s="16">
        <v>1.7122741717528318</v>
      </c>
      <c r="BM493" s="18">
        <v>59.170880194363356</v>
      </c>
      <c r="BN493" s="19">
        <v>1.76695892</v>
      </c>
    </row>
    <row r="494" spans="1:66" s="20" customFormat="1" ht="12" customHeight="1" x14ac:dyDescent="0.2">
      <c r="A494" s="68" t="s">
        <v>450</v>
      </c>
      <c r="B494" s="69" t="s">
        <v>406</v>
      </c>
      <c r="C494" s="94">
        <v>34.200000000000003</v>
      </c>
      <c r="D494" s="94">
        <v>34.700000000000003</v>
      </c>
      <c r="E494" s="95">
        <v>0.5</v>
      </c>
      <c r="F494" s="69" t="s">
        <v>77</v>
      </c>
      <c r="G494" s="68" t="s">
        <v>97</v>
      </c>
      <c r="H494" s="69" t="s">
        <v>79</v>
      </c>
      <c r="I494" s="69" t="s">
        <v>69</v>
      </c>
      <c r="J494" s="72">
        <v>43082</v>
      </c>
      <c r="K494" s="69"/>
      <c r="L494" s="69" t="s">
        <v>130</v>
      </c>
      <c r="M494" s="69" t="s">
        <v>131</v>
      </c>
      <c r="N494" s="69"/>
      <c r="O494" s="68" t="s">
        <v>132</v>
      </c>
      <c r="P494" s="68"/>
      <c r="Q494" s="68" t="s">
        <v>133</v>
      </c>
      <c r="R494" s="68" t="s">
        <v>450</v>
      </c>
      <c r="S494" s="73">
        <v>1.51</v>
      </c>
      <c r="T494" s="69"/>
      <c r="U494" s="69"/>
      <c r="V494" s="69">
        <v>912</v>
      </c>
      <c r="W494" s="69">
        <v>27</v>
      </c>
      <c r="X494" s="69"/>
      <c r="Y494" s="76">
        <v>83</v>
      </c>
      <c r="Z494" s="69"/>
      <c r="AA494" s="69">
        <v>22</v>
      </c>
      <c r="AB494" s="69">
        <v>4</v>
      </c>
      <c r="AC494" s="69"/>
      <c r="AD494" s="69">
        <v>4928</v>
      </c>
      <c r="AE494" s="69">
        <v>44055</v>
      </c>
      <c r="AF494" s="69">
        <v>638</v>
      </c>
      <c r="AG494" s="69">
        <v>1</v>
      </c>
      <c r="AH494" s="69">
        <v>21</v>
      </c>
      <c r="AI494" s="69">
        <v>10</v>
      </c>
      <c r="AJ494" s="69"/>
      <c r="AK494" s="69"/>
      <c r="AL494" s="69"/>
      <c r="AM494" s="69"/>
      <c r="AN494" s="69"/>
      <c r="AO494" s="29">
        <v>0.5</v>
      </c>
      <c r="AP494" s="14">
        <v>1.51</v>
      </c>
      <c r="AQ494" s="15">
        <v>4</v>
      </c>
      <c r="AR494" s="16">
        <v>8.3000000000000001E-3</v>
      </c>
      <c r="AS494" s="16">
        <v>2.7000000000000001E-3</v>
      </c>
      <c r="AT494" s="16">
        <v>9.1200000000000003E-2</v>
      </c>
      <c r="AU494" s="17">
        <v>1.7661522886868077</v>
      </c>
      <c r="AV494" s="16">
        <v>1.8753957099958773</v>
      </c>
      <c r="AW494" s="18">
        <v>70.781012241373602</v>
      </c>
      <c r="AX494" s="19">
        <v>1.76878084</v>
      </c>
      <c r="BC494" s="20">
        <v>0.69999999999999574</v>
      </c>
      <c r="BD494" s="14">
        <v>1.02</v>
      </c>
      <c r="BE494" s="15">
        <v>0</v>
      </c>
      <c r="BF494" s="16">
        <v>0.38469999999999999</v>
      </c>
      <c r="BG494" s="16">
        <v>7.3899999999999993E-2</v>
      </c>
      <c r="BH494" s="16">
        <v>2.8400000000000002E-2</v>
      </c>
      <c r="BI494" s="55" t="s">
        <v>73</v>
      </c>
      <c r="BJ494" s="31" t="s">
        <v>62</v>
      </c>
      <c r="BK494" s="17">
        <v>1.4773919376993467</v>
      </c>
      <c r="BL494" s="16">
        <v>1.5687744028030299</v>
      </c>
      <c r="BM494" s="18">
        <v>57.295714720000682</v>
      </c>
      <c r="BN494" s="19">
        <v>1.49559588</v>
      </c>
    </row>
    <row r="495" spans="1:66" s="99" customFormat="1" ht="12" customHeight="1" x14ac:dyDescent="0.2">
      <c r="A495" s="103" t="s">
        <v>451</v>
      </c>
      <c r="B495" s="99" t="s">
        <v>406</v>
      </c>
      <c r="C495" s="104">
        <v>34.700000000000003</v>
      </c>
      <c r="D495" s="104">
        <v>34.9</v>
      </c>
      <c r="E495" s="35">
        <v>0.19999999999999574</v>
      </c>
      <c r="F495" s="99" t="s">
        <v>64</v>
      </c>
      <c r="G495" s="103"/>
      <c r="H495" s="36"/>
      <c r="J495" s="105"/>
      <c r="O495" s="103"/>
      <c r="P495" s="103" t="s">
        <v>265</v>
      </c>
      <c r="Q495" s="103"/>
      <c r="R495" s="103"/>
      <c r="S495" s="100"/>
      <c r="AO495" s="29">
        <v>0.19999999999999574</v>
      </c>
      <c r="AP495" s="14">
        <v>0</v>
      </c>
      <c r="AQ495" s="15" t="s">
        <v>65</v>
      </c>
      <c r="AR495" s="16" t="s">
        <v>65</v>
      </c>
      <c r="AS495" s="16" t="s">
        <v>65</v>
      </c>
      <c r="AT495" s="16" t="s">
        <v>65</v>
      </c>
      <c r="AU495" s="17">
        <v>0</v>
      </c>
      <c r="AV495" s="16">
        <v>0</v>
      </c>
      <c r="AW495" s="18">
        <v>0</v>
      </c>
      <c r="AX495" s="19" t="s">
        <v>65</v>
      </c>
      <c r="AZ495" s="106"/>
      <c r="BC495" s="20">
        <v>0.25999999999999801</v>
      </c>
      <c r="BD495" s="14">
        <v>0.64</v>
      </c>
      <c r="BE495" s="15">
        <v>18</v>
      </c>
      <c r="BF495" s="16">
        <v>0.59540000000000004</v>
      </c>
      <c r="BG495" s="16">
        <v>0.13700000000000001</v>
      </c>
      <c r="BH495" s="16">
        <v>4.1200000000000001E-2</v>
      </c>
      <c r="BI495" s="20"/>
      <c r="BJ495" s="20"/>
      <c r="BK495" s="17">
        <v>1.6127248293419518</v>
      </c>
      <c r="BL495" s="16">
        <v>1.7124781626846814</v>
      </c>
      <c r="BM495" s="18">
        <v>59.975263319902552</v>
      </c>
      <c r="BN495" s="19">
        <v>1.7683810800000002</v>
      </c>
    </row>
    <row r="496" spans="1:66" s="20" customFormat="1" ht="12" customHeight="1" x14ac:dyDescent="0.2">
      <c r="A496" s="23" t="s">
        <v>452</v>
      </c>
      <c r="B496" s="20" t="s">
        <v>406</v>
      </c>
      <c r="C496" s="86">
        <v>34.9</v>
      </c>
      <c r="D496" s="86">
        <v>36</v>
      </c>
      <c r="E496" s="25">
        <v>1.1000000000000014</v>
      </c>
      <c r="F496" s="20" t="s">
        <v>54</v>
      </c>
      <c r="G496" s="23"/>
      <c r="H496" s="20" t="s">
        <v>128</v>
      </c>
      <c r="I496" s="20" t="s">
        <v>129</v>
      </c>
      <c r="J496" s="26">
        <v>43083</v>
      </c>
      <c r="L496" s="20" t="s">
        <v>130</v>
      </c>
      <c r="M496" s="20" t="s">
        <v>131</v>
      </c>
      <c r="O496" s="23" t="s">
        <v>132</v>
      </c>
      <c r="P496" s="23"/>
      <c r="Q496" s="23" t="s">
        <v>133</v>
      </c>
      <c r="R496" s="23" t="s">
        <v>452</v>
      </c>
      <c r="S496" s="19">
        <v>0.85</v>
      </c>
      <c r="T496" s="20">
        <v>0.86</v>
      </c>
      <c r="V496" s="20">
        <v>140</v>
      </c>
      <c r="W496" s="20">
        <v>296</v>
      </c>
      <c r="Y496" s="20">
        <v>4532</v>
      </c>
      <c r="AA496" s="20">
        <v>20520</v>
      </c>
      <c r="AB496" s="20">
        <v>6</v>
      </c>
      <c r="AD496" s="20">
        <v>1035</v>
      </c>
      <c r="AE496" s="20">
        <v>102520</v>
      </c>
      <c r="AF496" s="20">
        <v>388</v>
      </c>
      <c r="AG496" s="20">
        <v>819</v>
      </c>
      <c r="AH496" s="20">
        <v>2179</v>
      </c>
      <c r="AI496" s="20">
        <v>594</v>
      </c>
      <c r="AO496" s="29">
        <v>1.1000000000000014</v>
      </c>
      <c r="AP496" s="14">
        <v>0.85499999999999998</v>
      </c>
      <c r="AQ496" s="15">
        <v>6</v>
      </c>
      <c r="AR496" s="16">
        <v>0.45319999999999999</v>
      </c>
      <c r="AS496" s="16">
        <v>2.9600000000000001E-2</v>
      </c>
      <c r="AT496" s="16">
        <v>1.4E-2</v>
      </c>
      <c r="AU496" s="17">
        <v>1.4118339278814056</v>
      </c>
      <c r="AV496" s="16">
        <v>1.4991613738722975</v>
      </c>
      <c r="AW496" s="18">
        <v>53.65670095500063</v>
      </c>
      <c r="AX496" s="19">
        <v>1.4713383799999999</v>
      </c>
      <c r="AZ496" s="106"/>
      <c r="BF496" s="19"/>
      <c r="BG496" s="14"/>
      <c r="BI496" s="55" t="s">
        <v>73</v>
      </c>
      <c r="BJ496" s="31" t="s">
        <v>62</v>
      </c>
    </row>
    <row r="497" spans="1:66" s="20" customFormat="1" ht="12" customHeight="1" x14ac:dyDescent="0.2">
      <c r="A497" s="23" t="s">
        <v>453</v>
      </c>
      <c r="B497" s="20" t="s">
        <v>406</v>
      </c>
      <c r="C497" s="86">
        <v>36</v>
      </c>
      <c r="D497" s="86">
        <v>37.1</v>
      </c>
      <c r="E497" s="25">
        <v>1.1000000000000014</v>
      </c>
      <c r="F497" s="20" t="s">
        <v>54</v>
      </c>
      <c r="G497" s="23"/>
      <c r="H497" s="20" t="s">
        <v>128</v>
      </c>
      <c r="I497" s="20" t="s">
        <v>129</v>
      </c>
      <c r="J497" s="26">
        <v>43083</v>
      </c>
      <c r="L497" s="20" t="s">
        <v>130</v>
      </c>
      <c r="M497" s="20" t="s">
        <v>131</v>
      </c>
      <c r="O497" s="23" t="s">
        <v>132</v>
      </c>
      <c r="P497" s="23"/>
      <c r="Q497" s="23" t="s">
        <v>133</v>
      </c>
      <c r="R497" s="23" t="s">
        <v>453</v>
      </c>
      <c r="S497" s="19">
        <v>0.31</v>
      </c>
      <c r="T497" s="20">
        <v>0.3</v>
      </c>
      <c r="V497" s="20">
        <v>224</v>
      </c>
      <c r="W497" s="20">
        <v>322</v>
      </c>
      <c r="Y497" s="20">
        <v>3542</v>
      </c>
      <c r="AA497" s="20">
        <v>32640</v>
      </c>
      <c r="AB497" s="20">
        <v>1</v>
      </c>
      <c r="AD497" s="20">
        <v>12835</v>
      </c>
      <c r="AE497" s="20">
        <v>89705</v>
      </c>
      <c r="AF497" s="20">
        <v>531</v>
      </c>
      <c r="AG497" s="20">
        <v>1447</v>
      </c>
      <c r="AH497" s="20">
        <v>861</v>
      </c>
      <c r="AI497" s="20">
        <v>500</v>
      </c>
      <c r="AO497" s="29">
        <v>1.1000000000000014</v>
      </c>
      <c r="AP497" s="14">
        <v>0.30499999999999999</v>
      </c>
      <c r="AQ497" s="15">
        <v>1</v>
      </c>
      <c r="AR497" s="16">
        <v>0.35420000000000001</v>
      </c>
      <c r="AS497" s="16">
        <v>3.2199999999999999E-2</v>
      </c>
      <c r="AT497" s="16">
        <v>2.24E-2</v>
      </c>
      <c r="AU497" s="17">
        <v>0.71523601534140324</v>
      </c>
      <c r="AV497" s="16">
        <v>0.75947615808552471</v>
      </c>
      <c r="AW497" s="18">
        <v>26.036338778774724</v>
      </c>
      <c r="AX497" s="19">
        <v>0.74046942000000004</v>
      </c>
      <c r="AZ497" s="106"/>
      <c r="BF497" s="19"/>
      <c r="BG497" s="14"/>
      <c r="BI497" s="55" t="s">
        <v>73</v>
      </c>
      <c r="BJ497" s="31" t="s">
        <v>62</v>
      </c>
    </row>
    <row r="498" spans="1:66" s="99" customFormat="1" ht="12" customHeight="1" x14ac:dyDescent="0.2">
      <c r="A498" s="103" t="s">
        <v>454</v>
      </c>
      <c r="B498" s="99" t="s">
        <v>406</v>
      </c>
      <c r="C498" s="104">
        <v>37.1</v>
      </c>
      <c r="D498" s="104">
        <v>37.200000000000003</v>
      </c>
      <c r="E498" s="35">
        <v>0.10000000000000142</v>
      </c>
      <c r="F498" s="99" t="s">
        <v>64</v>
      </c>
      <c r="G498" s="103"/>
      <c r="H498" s="36"/>
      <c r="J498" s="105"/>
      <c r="O498" s="103"/>
      <c r="P498" s="103" t="s">
        <v>265</v>
      </c>
      <c r="Q498" s="103"/>
      <c r="R498" s="103"/>
      <c r="S498" s="100"/>
      <c r="AO498" s="29">
        <v>0.10000000000000142</v>
      </c>
      <c r="AP498" s="14">
        <v>0</v>
      </c>
      <c r="AQ498" s="15" t="s">
        <v>65</v>
      </c>
      <c r="AR498" s="16" t="s">
        <v>65</v>
      </c>
      <c r="AS498" s="16" t="s">
        <v>65</v>
      </c>
      <c r="AT498" s="16" t="s">
        <v>65</v>
      </c>
      <c r="AU498" s="17">
        <v>0</v>
      </c>
      <c r="AV498" s="16">
        <v>0</v>
      </c>
      <c r="AW498" s="18">
        <v>0</v>
      </c>
      <c r="AX498" s="19" t="s">
        <v>65</v>
      </c>
      <c r="AZ498" s="106"/>
      <c r="BF498" s="100"/>
      <c r="BG498" s="101"/>
      <c r="BI498" s="20"/>
      <c r="BJ498" s="20"/>
    </row>
    <row r="499" spans="1:66" s="20" customFormat="1" ht="12" customHeight="1" x14ac:dyDescent="0.2">
      <c r="A499" s="23" t="s">
        <v>455</v>
      </c>
      <c r="B499" s="20" t="s">
        <v>406</v>
      </c>
      <c r="C499" s="86">
        <v>37.200000000000003</v>
      </c>
      <c r="D499" s="86">
        <v>37.9</v>
      </c>
      <c r="E499" s="25">
        <v>0.69999999999999574</v>
      </c>
      <c r="F499" s="20" t="s">
        <v>54</v>
      </c>
      <c r="G499" s="23"/>
      <c r="H499" s="20" t="s">
        <v>128</v>
      </c>
      <c r="I499" s="20" t="s">
        <v>129</v>
      </c>
      <c r="J499" s="26">
        <v>43083</v>
      </c>
      <c r="L499" s="20" t="s">
        <v>130</v>
      </c>
      <c r="M499" s="20" t="s">
        <v>131</v>
      </c>
      <c r="O499" s="23" t="s">
        <v>132</v>
      </c>
      <c r="P499" s="23"/>
      <c r="Q499" s="23" t="s">
        <v>133</v>
      </c>
      <c r="R499" s="23" t="s">
        <v>455</v>
      </c>
      <c r="S499" s="19">
        <v>0.65</v>
      </c>
      <c r="V499" s="20">
        <v>344</v>
      </c>
      <c r="W499" s="20">
        <v>362</v>
      </c>
      <c r="Y499" s="20">
        <v>6366</v>
      </c>
      <c r="AA499" s="20">
        <v>32985</v>
      </c>
      <c r="AB499" s="20">
        <v>19</v>
      </c>
      <c r="AD499" s="20">
        <v>19710</v>
      </c>
      <c r="AE499" s="20">
        <v>60115</v>
      </c>
      <c r="AF499" s="20">
        <v>614</v>
      </c>
      <c r="AG499" s="20">
        <v>1484</v>
      </c>
      <c r="AH499" s="20">
        <v>209</v>
      </c>
      <c r="AI499" s="20">
        <v>400</v>
      </c>
      <c r="AO499" s="29">
        <v>0.69999999999999574</v>
      </c>
      <c r="AP499" s="14">
        <v>0.65</v>
      </c>
      <c r="AQ499" s="15">
        <v>19</v>
      </c>
      <c r="AR499" s="16">
        <v>0.63660000000000005</v>
      </c>
      <c r="AS499" s="16">
        <v>3.6200000000000003E-2</v>
      </c>
      <c r="AT499" s="16">
        <v>3.44E-2</v>
      </c>
      <c r="AU499" s="17">
        <v>1.6125327210582239</v>
      </c>
      <c r="AV499" s="16">
        <v>1.7122741717528318</v>
      </c>
      <c r="AW499" s="18">
        <v>59.170880194363356</v>
      </c>
      <c r="AX499" s="19">
        <v>1.76695892</v>
      </c>
      <c r="AZ499" s="106"/>
      <c r="BF499" s="19"/>
      <c r="BG499" s="14"/>
      <c r="BI499" s="55" t="s">
        <v>73</v>
      </c>
      <c r="BJ499" s="31" t="s">
        <v>62</v>
      </c>
    </row>
    <row r="500" spans="1:66" s="99" customFormat="1" ht="12" customHeight="1" x14ac:dyDescent="0.2">
      <c r="A500" s="103" t="s">
        <v>456</v>
      </c>
      <c r="B500" s="99" t="s">
        <v>406</v>
      </c>
      <c r="C500" s="104">
        <v>37.9</v>
      </c>
      <c r="D500" s="104">
        <v>38.700000000000003</v>
      </c>
      <c r="E500" s="35">
        <v>0.80000000000000426</v>
      </c>
      <c r="F500" s="99" t="s">
        <v>64</v>
      </c>
      <c r="G500" s="103"/>
      <c r="H500" s="36"/>
      <c r="J500" s="105"/>
      <c r="O500" s="103"/>
      <c r="P500" s="103" t="s">
        <v>265</v>
      </c>
      <c r="Q500" s="103"/>
      <c r="R500" s="103"/>
      <c r="S500" s="100"/>
      <c r="AO500" s="29">
        <v>0.80000000000000426</v>
      </c>
      <c r="AP500" s="14">
        <v>0</v>
      </c>
      <c r="AQ500" s="15" t="s">
        <v>65</v>
      </c>
      <c r="AR500" s="16" t="s">
        <v>65</v>
      </c>
      <c r="AS500" s="16" t="s">
        <v>65</v>
      </c>
      <c r="AT500" s="16" t="s">
        <v>65</v>
      </c>
      <c r="AU500" s="17">
        <v>0</v>
      </c>
      <c r="AV500" s="16">
        <v>0</v>
      </c>
      <c r="AW500" s="18">
        <v>0</v>
      </c>
      <c r="AX500" s="19" t="s">
        <v>65</v>
      </c>
      <c r="AZ500" s="106"/>
      <c r="BF500" s="100"/>
      <c r="BG500" s="101"/>
      <c r="BI500" s="20"/>
      <c r="BJ500" s="20"/>
    </row>
    <row r="501" spans="1:66" s="20" customFormat="1" ht="12" customHeight="1" x14ac:dyDescent="0.2">
      <c r="A501" s="23" t="s">
        <v>457</v>
      </c>
      <c r="B501" s="20" t="s">
        <v>406</v>
      </c>
      <c r="C501" s="86">
        <v>38.700000000000003</v>
      </c>
      <c r="D501" s="86">
        <v>39.4</v>
      </c>
      <c r="E501" s="25">
        <v>0.69999999999999574</v>
      </c>
      <c r="F501" s="20" t="s">
        <v>54</v>
      </c>
      <c r="G501" s="23"/>
      <c r="H501" s="20" t="s">
        <v>128</v>
      </c>
      <c r="I501" s="20" t="s">
        <v>129</v>
      </c>
      <c r="J501" s="26">
        <v>43083</v>
      </c>
      <c r="L501" s="20" t="s">
        <v>130</v>
      </c>
      <c r="M501" s="20" t="s">
        <v>131</v>
      </c>
      <c r="O501" s="23" t="s">
        <v>132</v>
      </c>
      <c r="P501" s="23"/>
      <c r="Q501" s="23" t="s">
        <v>133</v>
      </c>
      <c r="R501" s="23" t="s">
        <v>457</v>
      </c>
      <c r="S501" s="19">
        <v>1.02</v>
      </c>
      <c r="T501" s="20">
        <v>1.02</v>
      </c>
      <c r="V501" s="20">
        <v>284</v>
      </c>
      <c r="W501" s="20">
        <v>739</v>
      </c>
      <c r="Y501" s="20">
        <v>3847</v>
      </c>
      <c r="AA501" s="20">
        <v>35030</v>
      </c>
      <c r="AB501" s="20">
        <v>0.5</v>
      </c>
      <c r="AD501" s="20">
        <v>14160</v>
      </c>
      <c r="AE501" s="20">
        <v>86625</v>
      </c>
      <c r="AF501" s="20">
        <v>680</v>
      </c>
      <c r="AG501" s="20">
        <v>1620</v>
      </c>
      <c r="AH501" s="20">
        <v>1240</v>
      </c>
      <c r="AI501" s="20">
        <v>779</v>
      </c>
      <c r="AO501" s="29">
        <v>0.69999999999999574</v>
      </c>
      <c r="AP501" s="14">
        <v>1.02</v>
      </c>
      <c r="AQ501" s="15">
        <v>0.5</v>
      </c>
      <c r="AR501" s="16">
        <v>0.38469999999999999</v>
      </c>
      <c r="AS501" s="16">
        <v>7.3899999999999993E-2</v>
      </c>
      <c r="AT501" s="16">
        <v>2.8400000000000002E-2</v>
      </c>
      <c r="AU501" s="17">
        <v>1.4845995989896692</v>
      </c>
      <c r="AV501" s="16">
        <v>1.5764278861122323</v>
      </c>
      <c r="AW501" s="18">
        <v>57.56095837919186</v>
      </c>
      <c r="AX501" s="19">
        <v>1.5060458800000001</v>
      </c>
      <c r="AZ501" s="106"/>
      <c r="BF501" s="19"/>
      <c r="BG501" s="14"/>
      <c r="BI501" s="55" t="s">
        <v>73</v>
      </c>
      <c r="BJ501" s="31" t="s">
        <v>62</v>
      </c>
    </row>
    <row r="502" spans="1:66" s="20" customFormat="1" ht="12" customHeight="1" x14ac:dyDescent="0.2">
      <c r="A502" s="23" t="s">
        <v>458</v>
      </c>
      <c r="B502" s="20" t="s">
        <v>406</v>
      </c>
      <c r="C502" s="86">
        <v>39.4</v>
      </c>
      <c r="D502" s="86">
        <v>39.659999999999997</v>
      </c>
      <c r="E502" s="25">
        <v>0.25999999999999801</v>
      </c>
      <c r="F502" s="20" t="s">
        <v>54</v>
      </c>
      <c r="G502" s="23"/>
      <c r="H502" s="20" t="s">
        <v>128</v>
      </c>
      <c r="I502" s="20" t="s">
        <v>129</v>
      </c>
      <c r="J502" s="26">
        <v>43083</v>
      </c>
      <c r="L502" s="20" t="s">
        <v>130</v>
      </c>
      <c r="M502" s="20" t="s">
        <v>131</v>
      </c>
      <c r="O502" s="23" t="s">
        <v>132</v>
      </c>
      <c r="P502" s="23"/>
      <c r="Q502" s="23" t="s">
        <v>133</v>
      </c>
      <c r="R502" s="23" t="s">
        <v>458</v>
      </c>
      <c r="S502" s="19">
        <v>0.64</v>
      </c>
      <c r="V502" s="20">
        <v>412</v>
      </c>
      <c r="W502" s="20">
        <v>1370</v>
      </c>
      <c r="Y502" s="20">
        <v>5954</v>
      </c>
      <c r="AA502" s="20">
        <v>16935</v>
      </c>
      <c r="AB502" s="20">
        <v>18</v>
      </c>
      <c r="AD502" s="20">
        <v>8425</v>
      </c>
      <c r="AE502" s="20">
        <v>63030</v>
      </c>
      <c r="AF502" s="20">
        <v>6155</v>
      </c>
      <c r="AG502" s="20">
        <v>701</v>
      </c>
      <c r="AH502" s="20">
        <v>1163</v>
      </c>
      <c r="AI502" s="20">
        <v>468</v>
      </c>
      <c r="AO502" s="29">
        <v>0.25999999999999801</v>
      </c>
      <c r="AP502" s="14">
        <v>0.64</v>
      </c>
      <c r="AQ502" s="15">
        <v>18</v>
      </c>
      <c r="AR502" s="16">
        <v>0.59540000000000004</v>
      </c>
      <c r="AS502" s="16">
        <v>0.13700000000000001</v>
      </c>
      <c r="AT502" s="16">
        <v>4.1200000000000001E-2</v>
      </c>
      <c r="AU502" s="17">
        <v>1.6127248293419518</v>
      </c>
      <c r="AV502" s="16">
        <v>1.7124781626846814</v>
      </c>
      <c r="AW502" s="18">
        <v>59.975263319902552</v>
      </c>
      <c r="AX502" s="19">
        <v>1.7683810800000002</v>
      </c>
      <c r="AZ502" s="106"/>
      <c r="BF502" s="19"/>
      <c r="BG502" s="14"/>
      <c r="BI502" s="55" t="s">
        <v>73</v>
      </c>
      <c r="BJ502" s="31" t="s">
        <v>62</v>
      </c>
    </row>
    <row r="503" spans="1:66" s="20" customFormat="1" ht="12" customHeight="1" x14ac:dyDescent="0.2">
      <c r="A503" s="23" t="s">
        <v>459</v>
      </c>
      <c r="B503" s="20" t="s">
        <v>406</v>
      </c>
      <c r="C503" s="86">
        <v>39.659999999999997</v>
      </c>
      <c r="D503" s="86">
        <v>40.6</v>
      </c>
      <c r="E503" s="25">
        <v>0.94000000000000483</v>
      </c>
      <c r="F503" s="20" t="s">
        <v>54</v>
      </c>
      <c r="G503" s="23"/>
      <c r="H503" s="20" t="s">
        <v>128</v>
      </c>
      <c r="I503" s="20" t="s">
        <v>129</v>
      </c>
      <c r="J503" s="26">
        <v>43083</v>
      </c>
      <c r="L503" s="20" t="s">
        <v>130</v>
      </c>
      <c r="M503" s="20" t="s">
        <v>131</v>
      </c>
      <c r="O503" s="23" t="s">
        <v>132</v>
      </c>
      <c r="P503" s="23"/>
      <c r="Q503" s="23" t="s">
        <v>133</v>
      </c>
      <c r="R503" s="23" t="s">
        <v>459</v>
      </c>
      <c r="S503" s="19">
        <v>0.08</v>
      </c>
      <c r="V503" s="20">
        <v>26</v>
      </c>
      <c r="W503" s="20">
        <v>40</v>
      </c>
      <c r="Y503" s="20">
        <v>1167</v>
      </c>
      <c r="AA503" s="20">
        <v>268</v>
      </c>
      <c r="AB503" s="20">
        <v>0.5</v>
      </c>
      <c r="AD503" s="20">
        <v>186</v>
      </c>
      <c r="AE503" s="20">
        <v>17347</v>
      </c>
      <c r="AF503" s="20">
        <v>905</v>
      </c>
      <c r="AG503" s="20">
        <v>10</v>
      </c>
      <c r="AH503" s="20">
        <v>402</v>
      </c>
      <c r="AI503" s="20">
        <v>26</v>
      </c>
      <c r="AO503" s="29">
        <v>0.94000000000000483</v>
      </c>
      <c r="AP503" s="14">
        <v>0.08</v>
      </c>
      <c r="AQ503" s="15">
        <v>0.5</v>
      </c>
      <c r="AR503" s="16">
        <v>0.1167</v>
      </c>
      <c r="AS503" s="16">
        <v>4.0000000000000001E-3</v>
      </c>
      <c r="AT503" s="16">
        <v>2.5999999999999999E-3</v>
      </c>
      <c r="AU503" s="17">
        <v>0.20446395405178233</v>
      </c>
      <c r="AV503" s="16">
        <v>0.21711084867014216</v>
      </c>
      <c r="AW503" s="18">
        <v>7.3352801078186864</v>
      </c>
      <c r="AX503" s="19">
        <v>0.21393473999999998</v>
      </c>
      <c r="BF503" s="19"/>
      <c r="BG503" s="14"/>
      <c r="BI503" s="55" t="s">
        <v>73</v>
      </c>
      <c r="BJ503" s="31" t="s">
        <v>62</v>
      </c>
    </row>
    <row r="504" spans="1:66" s="20" customFormat="1" ht="12" customHeight="1" x14ac:dyDescent="0.2">
      <c r="A504" s="23" t="s">
        <v>460</v>
      </c>
      <c r="B504" s="20" t="s">
        <v>406</v>
      </c>
      <c r="C504" s="86">
        <v>40.6</v>
      </c>
      <c r="D504" s="86">
        <v>41.2</v>
      </c>
      <c r="E504" s="25">
        <v>0.60000000000000142</v>
      </c>
      <c r="F504" s="20" t="s">
        <v>54</v>
      </c>
      <c r="G504" s="23"/>
      <c r="H504" s="20" t="s">
        <v>128</v>
      </c>
      <c r="I504" s="20" t="s">
        <v>129</v>
      </c>
      <c r="J504" s="26">
        <v>43083</v>
      </c>
      <c r="L504" s="20" t="s">
        <v>130</v>
      </c>
      <c r="M504" s="20" t="s">
        <v>131</v>
      </c>
      <c r="O504" s="23" t="s">
        <v>132</v>
      </c>
      <c r="P504" s="23"/>
      <c r="Q504" s="23" t="s">
        <v>133</v>
      </c>
      <c r="R504" s="23" t="s">
        <v>460</v>
      </c>
      <c r="S504" s="19">
        <v>0.02</v>
      </c>
      <c r="V504" s="20">
        <v>57</v>
      </c>
      <c r="W504" s="20">
        <v>9</v>
      </c>
      <c r="Y504" s="20">
        <v>144</v>
      </c>
      <c r="AA504" s="20">
        <v>208</v>
      </c>
      <c r="AB504" s="20">
        <v>0.5</v>
      </c>
      <c r="AD504" s="20">
        <v>110</v>
      </c>
      <c r="AE504" s="20">
        <v>32478</v>
      </c>
      <c r="AF504" s="20">
        <v>504</v>
      </c>
      <c r="AG504" s="20">
        <v>7</v>
      </c>
      <c r="AH504" s="20">
        <v>44</v>
      </c>
      <c r="AI504" s="20">
        <v>14</v>
      </c>
      <c r="AO504" s="29">
        <v>0.60000000000000142</v>
      </c>
      <c r="AP504" s="14">
        <v>0.02</v>
      </c>
      <c r="AQ504" s="15">
        <v>0.5</v>
      </c>
      <c r="AR504" s="16">
        <v>1.44E-2</v>
      </c>
      <c r="AS504" s="16">
        <v>8.9999999999999998E-4</v>
      </c>
      <c r="AT504" s="16">
        <v>5.7000000000000002E-3</v>
      </c>
      <c r="AU504" s="17">
        <v>5.3043569001675117E-2</v>
      </c>
      <c r="AV504" s="16">
        <v>5.6324521042620139E-2</v>
      </c>
      <c r="AW504" s="18">
        <v>1.9304027713480569</v>
      </c>
      <c r="AX504" s="19">
        <v>5.634865E-2</v>
      </c>
      <c r="BF504" s="19"/>
      <c r="BG504" s="14"/>
      <c r="BI504" s="55" t="s">
        <v>73</v>
      </c>
      <c r="BJ504" s="31" t="s">
        <v>62</v>
      </c>
    </row>
    <row r="505" spans="1:66" s="20" customFormat="1" ht="12" customHeight="1" x14ac:dyDescent="0.2">
      <c r="A505" s="23" t="s">
        <v>461</v>
      </c>
      <c r="B505" s="20" t="s">
        <v>406</v>
      </c>
      <c r="C505" s="86">
        <v>41.2</v>
      </c>
      <c r="D505" s="86">
        <v>42.2</v>
      </c>
      <c r="E505" s="25">
        <v>1</v>
      </c>
      <c r="F505" s="20" t="s">
        <v>54</v>
      </c>
      <c r="G505" s="23"/>
      <c r="H505" s="20" t="s">
        <v>128</v>
      </c>
      <c r="I505" s="20" t="s">
        <v>129</v>
      </c>
      <c r="J505" s="26">
        <v>43083</v>
      </c>
      <c r="L505" s="20" t="s">
        <v>130</v>
      </c>
      <c r="M505" s="20" t="s">
        <v>131</v>
      </c>
      <c r="O505" s="23" t="s">
        <v>132</v>
      </c>
      <c r="P505" s="23"/>
      <c r="Q505" s="23" t="s">
        <v>133</v>
      </c>
      <c r="R505" s="23" t="s">
        <v>461</v>
      </c>
      <c r="S505" s="19">
        <v>0.02</v>
      </c>
      <c r="V505" s="20">
        <v>15</v>
      </c>
      <c r="W505" s="20">
        <v>2.5</v>
      </c>
      <c r="Y505" s="20">
        <v>273</v>
      </c>
      <c r="AA505" s="20">
        <v>29</v>
      </c>
      <c r="AB505" s="20">
        <v>0.5</v>
      </c>
      <c r="AD505" s="20">
        <v>57</v>
      </c>
      <c r="AE505" s="20">
        <v>17771</v>
      </c>
      <c r="AF505" s="20">
        <v>668</v>
      </c>
      <c r="AG505" s="20">
        <v>1</v>
      </c>
      <c r="AH505" s="20">
        <v>38</v>
      </c>
      <c r="AI505" s="20">
        <v>8</v>
      </c>
      <c r="AO505" s="29">
        <v>1</v>
      </c>
      <c r="AP505" s="14">
        <v>0.02</v>
      </c>
      <c r="AQ505" s="15">
        <v>0.5</v>
      </c>
      <c r="AR505" s="16">
        <v>2.7300000000000001E-2</v>
      </c>
      <c r="AS505" s="16">
        <v>2.5000000000000001E-4</v>
      </c>
      <c r="AT505" s="16">
        <v>1.5E-3</v>
      </c>
      <c r="AU505" s="17">
        <v>5.6154036126670512E-2</v>
      </c>
      <c r="AV505" s="16">
        <v>5.9627382715232116E-2</v>
      </c>
      <c r="AW505" s="18">
        <v>2.015552771348057</v>
      </c>
      <c r="AX505" s="19">
        <v>6.0658550000000006E-2</v>
      </c>
      <c r="BF505" s="19"/>
      <c r="BG505" s="14"/>
      <c r="BI505" s="55" t="s">
        <v>73</v>
      </c>
      <c r="BJ505" s="31" t="s">
        <v>62</v>
      </c>
    </row>
    <row r="506" spans="1:66" s="99" customFormat="1" ht="12" customHeight="1" x14ac:dyDescent="0.2">
      <c r="A506" s="103" t="s">
        <v>462</v>
      </c>
      <c r="B506" s="99" t="s">
        <v>406</v>
      </c>
      <c r="C506" s="104">
        <v>42.2</v>
      </c>
      <c r="D506" s="104">
        <v>45</v>
      </c>
      <c r="E506" s="25">
        <v>2.7999999999999972</v>
      </c>
      <c r="F506" s="99" t="s">
        <v>54</v>
      </c>
      <c r="G506" s="103"/>
      <c r="H506" s="36" t="s">
        <v>64</v>
      </c>
      <c r="J506" s="105">
        <v>43083</v>
      </c>
      <c r="L506" s="99" t="s">
        <v>130</v>
      </c>
      <c r="O506" s="103"/>
      <c r="P506" s="103" t="s">
        <v>435</v>
      </c>
      <c r="Q506" s="103"/>
      <c r="R506" s="103"/>
      <c r="S506" s="100"/>
      <c r="AO506" s="29">
        <v>2.7999999999999972</v>
      </c>
      <c r="AP506" s="14">
        <v>0</v>
      </c>
      <c r="AQ506" s="15" t="s">
        <v>65</v>
      </c>
      <c r="AR506" s="16" t="s">
        <v>65</v>
      </c>
      <c r="AS506" s="16" t="s">
        <v>65</v>
      </c>
      <c r="AT506" s="16" t="s">
        <v>65</v>
      </c>
      <c r="AU506" s="17">
        <v>0</v>
      </c>
      <c r="AV506" s="16">
        <v>0</v>
      </c>
      <c r="AW506" s="18">
        <v>0</v>
      </c>
      <c r="AX506" s="19" t="s">
        <v>65</v>
      </c>
      <c r="BF506" s="100"/>
      <c r="BG506" s="101"/>
      <c r="BJ506" s="20"/>
    </row>
    <row r="507" spans="1:66" s="33" customFormat="1" ht="12" customHeight="1" x14ac:dyDescent="0.2">
      <c r="A507" s="32" t="s">
        <v>463</v>
      </c>
      <c r="B507" s="37" t="s">
        <v>464</v>
      </c>
      <c r="C507" s="88">
        <v>0</v>
      </c>
      <c r="D507" s="37">
        <v>8</v>
      </c>
      <c r="E507" s="35">
        <v>8</v>
      </c>
      <c r="F507" s="33" t="s">
        <v>64</v>
      </c>
      <c r="G507" s="32"/>
      <c r="J507" s="36"/>
      <c r="O507" s="32"/>
      <c r="P507" s="32" t="s">
        <v>465</v>
      </c>
      <c r="Q507" s="32"/>
      <c r="R507" s="32"/>
      <c r="S507" s="37"/>
      <c r="AO507" s="29">
        <v>8</v>
      </c>
      <c r="AP507" s="14">
        <v>0</v>
      </c>
      <c r="AQ507" s="15" t="s">
        <v>65</v>
      </c>
      <c r="AR507" s="16" t="s">
        <v>65</v>
      </c>
      <c r="AS507" s="16" t="s">
        <v>65</v>
      </c>
      <c r="AT507" s="16" t="s">
        <v>65</v>
      </c>
      <c r="AU507" s="17">
        <v>0</v>
      </c>
      <c r="AV507" s="16">
        <v>0</v>
      </c>
      <c r="AW507" s="18">
        <v>0</v>
      </c>
      <c r="AX507" s="19" t="s">
        <v>65</v>
      </c>
      <c r="BF507" s="37"/>
      <c r="BG507" s="39"/>
      <c r="BI507" s="20"/>
      <c r="BJ507" s="20"/>
    </row>
    <row r="508" spans="1:66" s="20" customFormat="1" ht="12" customHeight="1" x14ac:dyDescent="0.2">
      <c r="A508" s="23" t="s">
        <v>466</v>
      </c>
      <c r="B508" s="19" t="s">
        <v>464</v>
      </c>
      <c r="C508" s="86">
        <v>8</v>
      </c>
      <c r="D508" s="19">
        <v>9</v>
      </c>
      <c r="E508" s="25">
        <v>1</v>
      </c>
      <c r="F508" s="20" t="s">
        <v>54</v>
      </c>
      <c r="G508" s="23"/>
      <c r="H508" s="20" t="s">
        <v>128</v>
      </c>
      <c r="I508" s="20" t="s">
        <v>129</v>
      </c>
      <c r="J508" s="26">
        <v>43083</v>
      </c>
      <c r="L508" s="20" t="s">
        <v>130</v>
      </c>
      <c r="M508" s="20" t="s">
        <v>131</v>
      </c>
      <c r="O508" s="23" t="s">
        <v>132</v>
      </c>
      <c r="P508" s="23"/>
      <c r="Q508" s="23" t="s">
        <v>133</v>
      </c>
      <c r="R508" s="23" t="s">
        <v>466</v>
      </c>
      <c r="S508" s="19">
        <v>7.0000000000000007E-2</v>
      </c>
      <c r="V508" s="20">
        <v>246</v>
      </c>
      <c r="W508" s="20">
        <v>1233</v>
      </c>
      <c r="Y508" s="20">
        <v>224</v>
      </c>
      <c r="AA508" s="20">
        <v>477</v>
      </c>
      <c r="AB508" s="20">
        <v>2</v>
      </c>
      <c r="AD508" s="20">
        <v>318</v>
      </c>
      <c r="AE508" s="20">
        <v>23733</v>
      </c>
      <c r="AF508" s="20">
        <v>160</v>
      </c>
      <c r="AG508" s="20">
        <v>15</v>
      </c>
      <c r="AH508" s="20">
        <v>14</v>
      </c>
      <c r="AI508" s="20">
        <v>45</v>
      </c>
      <c r="AO508" s="29">
        <v>1</v>
      </c>
      <c r="AP508" s="14">
        <v>7.0000000000000007E-2</v>
      </c>
      <c r="AQ508" s="15">
        <v>2</v>
      </c>
      <c r="AR508" s="16">
        <v>2.24E-2</v>
      </c>
      <c r="AS508" s="16">
        <v>0.12330000000000001</v>
      </c>
      <c r="AT508" s="16">
        <v>2.46E-2</v>
      </c>
      <c r="AU508" s="17">
        <v>0.23129262177516363</v>
      </c>
      <c r="AV508" s="16">
        <v>0.24559897434063266</v>
      </c>
      <c r="AW508" s="18">
        <v>9.3689815293137908</v>
      </c>
      <c r="AX508" s="19">
        <v>0.25523178000000002</v>
      </c>
      <c r="BF508" s="19"/>
      <c r="BG508" s="14"/>
      <c r="BI508" s="55" t="s">
        <v>73</v>
      </c>
      <c r="BJ508" s="31" t="s">
        <v>62</v>
      </c>
    </row>
    <row r="509" spans="1:66" s="20" customFormat="1" ht="12" customHeight="1" x14ac:dyDescent="0.2">
      <c r="A509" s="23" t="s">
        <v>467</v>
      </c>
      <c r="B509" s="19" t="s">
        <v>464</v>
      </c>
      <c r="C509" s="86">
        <v>9</v>
      </c>
      <c r="D509" s="19">
        <v>10.199999999999999</v>
      </c>
      <c r="E509" s="25">
        <v>1.1999999999999993</v>
      </c>
      <c r="F509" s="20" t="s">
        <v>54</v>
      </c>
      <c r="G509" s="23"/>
      <c r="H509" s="20" t="s">
        <v>128</v>
      </c>
      <c r="I509" s="20" t="s">
        <v>129</v>
      </c>
      <c r="J509" s="26">
        <v>43083</v>
      </c>
      <c r="L509" s="20" t="s">
        <v>130</v>
      </c>
      <c r="M509" s="20" t="s">
        <v>131</v>
      </c>
      <c r="O509" s="23" t="s">
        <v>132</v>
      </c>
      <c r="P509" s="23"/>
      <c r="Q509" s="23" t="s">
        <v>133</v>
      </c>
      <c r="R509" s="23" t="s">
        <v>467</v>
      </c>
      <c r="S509" s="19">
        <v>0.1</v>
      </c>
      <c r="V509" s="20">
        <v>579</v>
      </c>
      <c r="W509" s="20">
        <v>2762</v>
      </c>
      <c r="Y509" s="20">
        <v>341</v>
      </c>
      <c r="AA509" s="20">
        <v>616</v>
      </c>
      <c r="AB509" s="20">
        <v>7</v>
      </c>
      <c r="AD509" s="20">
        <v>701</v>
      </c>
      <c r="AE509" s="20">
        <v>31939</v>
      </c>
      <c r="AF509" s="20">
        <v>406</v>
      </c>
      <c r="AG509" s="20">
        <v>20</v>
      </c>
      <c r="AH509" s="20">
        <v>11</v>
      </c>
      <c r="AI509" s="20">
        <v>110</v>
      </c>
      <c r="AO509" s="29">
        <v>1.1999999999999993</v>
      </c>
      <c r="AP509" s="14">
        <v>0.1</v>
      </c>
      <c r="AQ509" s="15">
        <v>7</v>
      </c>
      <c r="AR509" s="16">
        <v>3.4099999999999998E-2</v>
      </c>
      <c r="AS509" s="16">
        <v>0.2762</v>
      </c>
      <c r="AT509" s="16">
        <v>5.79E-2</v>
      </c>
      <c r="AU509" s="17">
        <v>0.48829164076040676</v>
      </c>
      <c r="AV509" s="16">
        <v>0.51849438702129003</v>
      </c>
      <c r="AW509" s="18">
        <v>19.693906789460915</v>
      </c>
      <c r="AX509" s="19">
        <v>0.55745906999999995</v>
      </c>
      <c r="BF509" s="19"/>
      <c r="BG509" s="14"/>
      <c r="BI509" s="55" t="s">
        <v>73</v>
      </c>
      <c r="BJ509" s="31" t="s">
        <v>62</v>
      </c>
    </row>
    <row r="510" spans="1:66" s="33" customFormat="1" ht="12" customHeight="1" x14ac:dyDescent="0.2">
      <c r="A510" s="32" t="s">
        <v>468</v>
      </c>
      <c r="B510" s="37" t="s">
        <v>464</v>
      </c>
      <c r="C510" s="88">
        <v>10.199999999999999</v>
      </c>
      <c r="D510" s="37">
        <v>10.6</v>
      </c>
      <c r="E510" s="35">
        <v>0.40000000000000036</v>
      </c>
      <c r="F510" s="33" t="s">
        <v>64</v>
      </c>
      <c r="G510" s="32"/>
      <c r="J510" s="36"/>
      <c r="O510" s="32"/>
      <c r="P510" s="32" t="s">
        <v>469</v>
      </c>
      <c r="Q510" s="32"/>
      <c r="R510" s="32"/>
      <c r="S510" s="37"/>
      <c r="AO510" s="29">
        <v>0.40000000000000036</v>
      </c>
      <c r="AP510" s="14">
        <v>0</v>
      </c>
      <c r="AQ510" s="15" t="s">
        <v>65</v>
      </c>
      <c r="AR510" s="16" t="s">
        <v>65</v>
      </c>
      <c r="AS510" s="16" t="s">
        <v>65</v>
      </c>
      <c r="AT510" s="16" t="s">
        <v>65</v>
      </c>
      <c r="AU510" s="17">
        <v>0</v>
      </c>
      <c r="AV510" s="16">
        <v>0</v>
      </c>
      <c r="AW510" s="18">
        <v>0</v>
      </c>
      <c r="AX510" s="19" t="s">
        <v>65</v>
      </c>
      <c r="BF510" s="37"/>
      <c r="BG510" s="39"/>
      <c r="BI510" s="20"/>
      <c r="BJ510" s="20"/>
    </row>
    <row r="511" spans="1:66" s="20" customFormat="1" ht="12" customHeight="1" x14ac:dyDescent="0.2">
      <c r="A511" s="23" t="s">
        <v>470</v>
      </c>
      <c r="B511" s="19" t="s">
        <v>464</v>
      </c>
      <c r="C511" s="86">
        <v>10.6</v>
      </c>
      <c r="D511" s="19">
        <v>11.1</v>
      </c>
      <c r="E511" s="25">
        <v>0.5</v>
      </c>
      <c r="F511" s="20" t="s">
        <v>54</v>
      </c>
      <c r="G511" s="23"/>
      <c r="H511" s="20" t="s">
        <v>128</v>
      </c>
      <c r="I511" s="20" t="s">
        <v>129</v>
      </c>
      <c r="J511" s="26">
        <v>43083</v>
      </c>
      <c r="L511" s="20" t="s">
        <v>130</v>
      </c>
      <c r="M511" s="20" t="s">
        <v>131</v>
      </c>
      <c r="O511" s="23" t="s">
        <v>132</v>
      </c>
      <c r="P511" s="23"/>
      <c r="Q511" s="23" t="s">
        <v>133</v>
      </c>
      <c r="R511" s="23" t="s">
        <v>470</v>
      </c>
      <c r="S511" s="19">
        <v>2.99</v>
      </c>
      <c r="T511" s="20">
        <v>2.98</v>
      </c>
      <c r="V511" s="20">
        <v>6444</v>
      </c>
      <c r="W511" s="20" t="s">
        <v>214</v>
      </c>
      <c r="X511" s="20">
        <v>72158</v>
      </c>
      <c r="Y511" s="20">
        <v>1656</v>
      </c>
      <c r="AA511" s="20">
        <v>12100</v>
      </c>
      <c r="AB511" s="20" t="s">
        <v>215</v>
      </c>
      <c r="AC511" s="20">
        <v>202</v>
      </c>
      <c r="AD511" s="20">
        <v>10805</v>
      </c>
      <c r="AE511" s="20">
        <v>151415</v>
      </c>
      <c r="AF511" s="20">
        <v>1084</v>
      </c>
      <c r="AG511" s="20">
        <v>422</v>
      </c>
      <c r="AH511" s="20">
        <v>81</v>
      </c>
      <c r="AI511" s="20">
        <v>3953</v>
      </c>
      <c r="AO511" s="29">
        <v>0.5</v>
      </c>
      <c r="AP511" s="14">
        <v>2.9850000000000003</v>
      </c>
      <c r="AQ511" s="15">
        <v>202</v>
      </c>
      <c r="AR511" s="16">
        <v>0.1656</v>
      </c>
      <c r="AS511" s="16">
        <v>7.2157999999999998</v>
      </c>
      <c r="AT511" s="16">
        <v>0.64439999999999997</v>
      </c>
      <c r="AU511" s="17">
        <v>10.919153105230864</v>
      </c>
      <c r="AV511" s="16">
        <v>11.594545397647442</v>
      </c>
      <c r="AW511" s="18">
        <v>459.18221080265084</v>
      </c>
      <c r="AX511" s="19">
        <v>12.911865700000002</v>
      </c>
      <c r="AZ511" s="106"/>
      <c r="BC511" s="20">
        <v>0.5</v>
      </c>
      <c r="BD511" s="14">
        <v>2.9850000000000003</v>
      </c>
      <c r="BE511" s="15">
        <v>202</v>
      </c>
      <c r="BF511" s="16">
        <v>0.1656</v>
      </c>
      <c r="BG511" s="16">
        <v>7.2157999999999998</v>
      </c>
      <c r="BH511" s="16">
        <v>0.64439999999999997</v>
      </c>
      <c r="BI511" s="55" t="s">
        <v>73</v>
      </c>
      <c r="BJ511" s="31" t="s">
        <v>62</v>
      </c>
      <c r="BK511" s="17">
        <v>10.919153105230864</v>
      </c>
      <c r="BL511" s="16">
        <v>11.594545397647442</v>
      </c>
      <c r="BM511" s="18">
        <v>459.18221080265084</v>
      </c>
      <c r="BN511" s="19">
        <v>12.911865700000002</v>
      </c>
    </row>
    <row r="512" spans="1:66" s="33" customFormat="1" ht="12" customHeight="1" x14ac:dyDescent="0.2">
      <c r="A512" s="32" t="s">
        <v>471</v>
      </c>
      <c r="B512" s="37" t="s">
        <v>464</v>
      </c>
      <c r="C512" s="88">
        <v>11.1</v>
      </c>
      <c r="D512" s="37">
        <v>11.5</v>
      </c>
      <c r="E512" s="35">
        <v>0.40000000000000036</v>
      </c>
      <c r="F512" s="33" t="s">
        <v>64</v>
      </c>
      <c r="G512" s="32"/>
      <c r="J512" s="36"/>
      <c r="O512" s="32"/>
      <c r="P512" s="32" t="s">
        <v>469</v>
      </c>
      <c r="Q512" s="32"/>
      <c r="R512" s="32"/>
      <c r="S512" s="37"/>
      <c r="AO512" s="29">
        <v>0.40000000000000036</v>
      </c>
      <c r="AP512" s="14">
        <v>0</v>
      </c>
      <c r="AQ512" s="15" t="s">
        <v>65</v>
      </c>
      <c r="AR512" s="16" t="s">
        <v>65</v>
      </c>
      <c r="AS512" s="16" t="s">
        <v>65</v>
      </c>
      <c r="AT512" s="16" t="s">
        <v>65</v>
      </c>
      <c r="AU512" s="17">
        <v>0</v>
      </c>
      <c r="AV512" s="16">
        <v>0</v>
      </c>
      <c r="AW512" s="18">
        <v>0</v>
      </c>
      <c r="AX512" s="19" t="s">
        <v>65</v>
      </c>
      <c r="BC512" s="20">
        <v>1</v>
      </c>
      <c r="BD512" s="14">
        <v>2.16</v>
      </c>
      <c r="BE512" s="15">
        <v>163</v>
      </c>
      <c r="BF512" s="16">
        <v>7.3800000000000004E-2</v>
      </c>
      <c r="BG512" s="16">
        <v>3.7321</v>
      </c>
      <c r="BH512" s="16">
        <v>0.42349999999999999</v>
      </c>
      <c r="BI512" s="20"/>
      <c r="BJ512" s="20"/>
      <c r="BK512" s="17">
        <v>7.2834062634329957</v>
      </c>
      <c r="BL512" s="16">
        <v>7.7339134049167741</v>
      </c>
      <c r="BM512" s="18">
        <v>299.67431700926761</v>
      </c>
      <c r="BN512" s="19">
        <v>8.6765104300000004</v>
      </c>
    </row>
    <row r="513" spans="1:66" s="20" customFormat="1" ht="12" customHeight="1" x14ac:dyDescent="0.2">
      <c r="A513" s="23" t="s">
        <v>472</v>
      </c>
      <c r="B513" s="19" t="s">
        <v>464</v>
      </c>
      <c r="C513" s="86">
        <v>11.5</v>
      </c>
      <c r="D513" s="19">
        <v>12.5</v>
      </c>
      <c r="E513" s="25">
        <v>1</v>
      </c>
      <c r="F513" s="20" t="s">
        <v>54</v>
      </c>
      <c r="G513" s="23"/>
      <c r="H513" s="20" t="s">
        <v>128</v>
      </c>
      <c r="I513" s="20" t="s">
        <v>129</v>
      </c>
      <c r="J513" s="26">
        <v>43083</v>
      </c>
      <c r="L513" s="20" t="s">
        <v>130</v>
      </c>
      <c r="M513" s="20" t="s">
        <v>131</v>
      </c>
      <c r="O513" s="23" t="s">
        <v>132</v>
      </c>
      <c r="P513" s="23"/>
      <c r="Q513" s="23" t="s">
        <v>133</v>
      </c>
      <c r="R513" s="23" t="s">
        <v>472</v>
      </c>
      <c r="S513" s="19">
        <v>2.12</v>
      </c>
      <c r="T513" s="20">
        <v>2.2000000000000002</v>
      </c>
      <c r="V513" s="20">
        <v>4235</v>
      </c>
      <c r="W513" s="20" t="s">
        <v>214</v>
      </c>
      <c r="X513" s="20">
        <v>37321</v>
      </c>
      <c r="Y513" s="20">
        <v>738</v>
      </c>
      <c r="AA513" s="20">
        <v>9960</v>
      </c>
      <c r="AB513" s="20" t="s">
        <v>215</v>
      </c>
      <c r="AC513" s="20">
        <v>163</v>
      </c>
      <c r="AD513" s="20">
        <v>4915</v>
      </c>
      <c r="AE513" s="20">
        <v>94105</v>
      </c>
      <c r="AF513" s="20">
        <v>256</v>
      </c>
      <c r="AG513" s="20">
        <v>361</v>
      </c>
      <c r="AH513" s="20">
        <v>78</v>
      </c>
      <c r="AI513" s="20">
        <v>981</v>
      </c>
      <c r="AO513" s="29">
        <v>1</v>
      </c>
      <c r="AP513" s="14">
        <v>2.16</v>
      </c>
      <c r="AQ513" s="15">
        <v>163</v>
      </c>
      <c r="AR513" s="16">
        <v>7.3800000000000004E-2</v>
      </c>
      <c r="AS513" s="16">
        <v>3.7321</v>
      </c>
      <c r="AT513" s="16">
        <v>0.42349999999999999</v>
      </c>
      <c r="AU513" s="17">
        <v>7.2834062634329957</v>
      </c>
      <c r="AV513" s="16">
        <v>7.7339134049167741</v>
      </c>
      <c r="AW513" s="18">
        <v>299.67431700926761</v>
      </c>
      <c r="AX513" s="19">
        <v>8.6765104300000004</v>
      </c>
      <c r="AZ513" s="106"/>
      <c r="BC513" s="20">
        <v>0.75</v>
      </c>
      <c r="BD513" s="20">
        <v>0.36</v>
      </c>
      <c r="BE513" s="20">
        <v>57</v>
      </c>
      <c r="BF513" s="19">
        <v>6.5500000000000003E-2</v>
      </c>
      <c r="BG513" s="14">
        <v>0.41420000000000001</v>
      </c>
      <c r="BH513" s="20">
        <v>0.3342</v>
      </c>
      <c r="BI513" s="55" t="s">
        <v>73</v>
      </c>
      <c r="BJ513" s="31" t="s">
        <v>62</v>
      </c>
      <c r="BK513" s="20">
        <v>2.1397762520638701</v>
      </c>
      <c r="BL513" s="20">
        <v>2.2721297756578975</v>
      </c>
      <c r="BM513" s="20">
        <v>80.0984411666184</v>
      </c>
      <c r="BN513" s="20">
        <v>2.5135937400000001</v>
      </c>
    </row>
    <row r="514" spans="1:66" s="20" customFormat="1" ht="12" customHeight="1" x14ac:dyDescent="0.2">
      <c r="A514" s="23" t="s">
        <v>473</v>
      </c>
      <c r="B514" s="19" t="s">
        <v>464</v>
      </c>
      <c r="C514" s="86">
        <v>12.5</v>
      </c>
      <c r="D514" s="19">
        <v>13.25</v>
      </c>
      <c r="E514" s="25">
        <v>0.75</v>
      </c>
      <c r="F514" s="20" t="s">
        <v>54</v>
      </c>
      <c r="G514" s="23"/>
      <c r="H514" s="20" t="s">
        <v>128</v>
      </c>
      <c r="I514" s="20" t="s">
        <v>129</v>
      </c>
      <c r="J514" s="26">
        <v>43083</v>
      </c>
      <c r="L514" s="20" t="s">
        <v>130</v>
      </c>
      <c r="M514" s="20" t="s">
        <v>131</v>
      </c>
      <c r="O514" s="23" t="s">
        <v>132</v>
      </c>
      <c r="P514" s="23"/>
      <c r="Q514" s="23" t="s">
        <v>133</v>
      </c>
      <c r="R514" s="23" t="s">
        <v>473</v>
      </c>
      <c r="S514" s="19">
        <v>0.42</v>
      </c>
      <c r="T514" s="20">
        <v>0.3</v>
      </c>
      <c r="V514" s="20">
        <v>3342</v>
      </c>
      <c r="W514" s="20">
        <v>4142</v>
      </c>
      <c r="Y514" s="20">
        <v>655</v>
      </c>
      <c r="AA514" s="20">
        <v>5190</v>
      </c>
      <c r="AB514" s="20">
        <v>57</v>
      </c>
      <c r="AD514" s="20">
        <v>970</v>
      </c>
      <c r="AE514" s="20">
        <v>74140</v>
      </c>
      <c r="AF514" s="20">
        <v>67</v>
      </c>
      <c r="AG514" s="20">
        <v>364</v>
      </c>
      <c r="AH514" s="20">
        <v>42</v>
      </c>
      <c r="AI514" s="20">
        <v>505</v>
      </c>
      <c r="AO514" s="29">
        <v>0.75</v>
      </c>
      <c r="AP514" s="14">
        <v>0.36</v>
      </c>
      <c r="AQ514" s="15">
        <v>57</v>
      </c>
      <c r="AR514" s="16">
        <v>6.5500000000000003E-2</v>
      </c>
      <c r="AS514" s="16">
        <v>0.41420000000000001</v>
      </c>
      <c r="AT514" s="16">
        <v>0.3342</v>
      </c>
      <c r="AU514" s="17">
        <v>2.1397762520638701</v>
      </c>
      <c r="AV514" s="16">
        <v>2.2721297756578975</v>
      </c>
      <c r="AW514" s="18">
        <v>80.0984411666184</v>
      </c>
      <c r="AX514" s="19">
        <v>2.5135937400000001</v>
      </c>
      <c r="AZ514" s="106"/>
      <c r="BF514" s="19"/>
      <c r="BG514" s="14"/>
      <c r="BI514" s="55" t="s">
        <v>73</v>
      </c>
      <c r="BJ514" s="31" t="s">
        <v>62</v>
      </c>
    </row>
    <row r="515" spans="1:66" s="20" customFormat="1" ht="12" customHeight="1" x14ac:dyDescent="0.2">
      <c r="A515" s="23" t="s">
        <v>474</v>
      </c>
      <c r="B515" s="19" t="s">
        <v>464</v>
      </c>
      <c r="C515" s="86">
        <v>13.25</v>
      </c>
      <c r="D515" s="19">
        <v>14.05</v>
      </c>
      <c r="E515" s="25">
        <v>0.80000000000000071</v>
      </c>
      <c r="F515" s="20" t="s">
        <v>54</v>
      </c>
      <c r="G515" s="23"/>
      <c r="H515" s="20" t="s">
        <v>128</v>
      </c>
      <c r="I515" s="20" t="s">
        <v>129</v>
      </c>
      <c r="J515" s="26">
        <v>43083</v>
      </c>
      <c r="L515" s="20" t="s">
        <v>130</v>
      </c>
      <c r="M515" s="20" t="s">
        <v>131</v>
      </c>
      <c r="O515" s="23" t="s">
        <v>132</v>
      </c>
      <c r="P515" s="23"/>
      <c r="Q515" s="23" t="s">
        <v>133</v>
      </c>
      <c r="R515" s="23" t="s">
        <v>474</v>
      </c>
      <c r="S515" s="19">
        <v>0.27</v>
      </c>
      <c r="V515" s="20">
        <v>2494</v>
      </c>
      <c r="W515" s="20">
        <v>815</v>
      </c>
      <c r="Y515" s="20">
        <v>660</v>
      </c>
      <c r="AA515" s="20">
        <v>2002</v>
      </c>
      <c r="AB515" s="20">
        <v>17</v>
      </c>
      <c r="AD515" s="20">
        <v>386</v>
      </c>
      <c r="AE515" s="20">
        <v>70950</v>
      </c>
      <c r="AF515" s="20">
        <v>585</v>
      </c>
      <c r="AG515" s="20">
        <v>100</v>
      </c>
      <c r="AH515" s="20">
        <v>31</v>
      </c>
      <c r="AI515" s="20">
        <v>123</v>
      </c>
      <c r="AO515" s="29">
        <v>0.80000000000000071</v>
      </c>
      <c r="AP515" s="14">
        <v>0.27</v>
      </c>
      <c r="AQ515" s="15">
        <v>17</v>
      </c>
      <c r="AR515" s="16">
        <v>6.6000000000000003E-2</v>
      </c>
      <c r="AS515" s="16">
        <v>8.1500000000000003E-2</v>
      </c>
      <c r="AT515" s="16">
        <v>0.24940000000000001</v>
      </c>
      <c r="AU515" s="17">
        <v>1.1348850362519562</v>
      </c>
      <c r="AV515" s="16">
        <v>1.2050821109588115</v>
      </c>
      <c r="AW515" s="18">
        <v>41.10628242661798</v>
      </c>
      <c r="AX515" s="19">
        <v>1.22469746</v>
      </c>
      <c r="BF515" s="19"/>
      <c r="BG515" s="14"/>
      <c r="BI515" s="55" t="s">
        <v>73</v>
      </c>
      <c r="BJ515" s="31" t="s">
        <v>62</v>
      </c>
    </row>
    <row r="516" spans="1:66" s="20" customFormat="1" ht="12" customHeight="1" x14ac:dyDescent="0.2">
      <c r="A516" s="23" t="s">
        <v>475</v>
      </c>
      <c r="B516" s="19" t="s">
        <v>464</v>
      </c>
      <c r="C516" s="86">
        <v>14.05</v>
      </c>
      <c r="D516" s="19">
        <v>14.81</v>
      </c>
      <c r="E516" s="25">
        <v>0.75999999999999979</v>
      </c>
      <c r="F516" s="20" t="s">
        <v>54</v>
      </c>
      <c r="G516" s="23"/>
      <c r="H516" s="20" t="s">
        <v>128</v>
      </c>
      <c r="I516" s="20" t="s">
        <v>129</v>
      </c>
      <c r="J516" s="26">
        <v>43083</v>
      </c>
      <c r="L516" s="20" t="s">
        <v>130</v>
      </c>
      <c r="M516" s="20" t="s">
        <v>131</v>
      </c>
      <c r="O516" s="23" t="s">
        <v>132</v>
      </c>
      <c r="P516" s="23"/>
      <c r="Q516" s="23" t="s">
        <v>133</v>
      </c>
      <c r="R516" s="23" t="s">
        <v>475</v>
      </c>
      <c r="S516" s="19">
        <v>0.13</v>
      </c>
      <c r="V516" s="20">
        <v>1766</v>
      </c>
      <c r="W516" s="20">
        <v>904</v>
      </c>
      <c r="Y516" s="20">
        <v>265</v>
      </c>
      <c r="AA516" s="20">
        <v>348</v>
      </c>
      <c r="AB516" s="20">
        <v>85</v>
      </c>
      <c r="AD516" s="20">
        <v>525</v>
      </c>
      <c r="AE516" s="20">
        <v>36553</v>
      </c>
      <c r="AF516" s="20">
        <v>1170</v>
      </c>
      <c r="AG516" s="20">
        <v>12</v>
      </c>
      <c r="AH516" s="20">
        <v>21</v>
      </c>
      <c r="AI516" s="20">
        <v>93</v>
      </c>
      <c r="AO516" s="29">
        <v>0.75999999999999979</v>
      </c>
      <c r="AP516" s="14">
        <v>0.13</v>
      </c>
      <c r="AQ516" s="15">
        <v>85</v>
      </c>
      <c r="AR516" s="16">
        <v>2.6499999999999999E-2</v>
      </c>
      <c r="AS516" s="16">
        <v>9.0399999999999994E-2</v>
      </c>
      <c r="AT516" s="16">
        <v>0.17660000000000001</v>
      </c>
      <c r="AU516" s="17">
        <v>1.7911285929974623</v>
      </c>
      <c r="AV516" s="16">
        <v>1.9019168963373907</v>
      </c>
      <c r="AW516" s="18">
        <v>65.505106291520434</v>
      </c>
      <c r="AX516" s="19">
        <v>2.3307278600000001</v>
      </c>
      <c r="BF516" s="19"/>
      <c r="BG516" s="14"/>
      <c r="BI516" s="55" t="s">
        <v>73</v>
      </c>
      <c r="BJ516" s="31" t="s">
        <v>62</v>
      </c>
    </row>
    <row r="517" spans="1:66" s="20" customFormat="1" ht="12" customHeight="1" x14ac:dyDescent="0.2">
      <c r="A517" s="23" t="s">
        <v>476</v>
      </c>
      <c r="B517" s="19" t="s">
        <v>464</v>
      </c>
      <c r="C517" s="86">
        <v>14.81</v>
      </c>
      <c r="D517" s="19">
        <v>15.81</v>
      </c>
      <c r="E517" s="25">
        <v>1</v>
      </c>
      <c r="F517" s="20" t="s">
        <v>54</v>
      </c>
      <c r="G517" s="23"/>
      <c r="H517" s="20" t="s">
        <v>128</v>
      </c>
      <c r="I517" s="20" t="s">
        <v>129</v>
      </c>
      <c r="J517" s="26">
        <v>43083</v>
      </c>
      <c r="L517" s="20" t="s">
        <v>130</v>
      </c>
      <c r="M517" s="20" t="s">
        <v>131</v>
      </c>
      <c r="O517" s="23" t="s">
        <v>132</v>
      </c>
      <c r="P517" s="23"/>
      <c r="Q517" s="23" t="s">
        <v>133</v>
      </c>
      <c r="R517" s="23" t="s">
        <v>476</v>
      </c>
      <c r="S517" s="19">
        <v>0.06</v>
      </c>
      <c r="V517" s="20">
        <v>2040</v>
      </c>
      <c r="W517" s="20">
        <v>347</v>
      </c>
      <c r="Y517" s="20">
        <v>1969</v>
      </c>
      <c r="AA517" s="20">
        <v>89</v>
      </c>
      <c r="AB517" s="20">
        <v>7</v>
      </c>
      <c r="AD517" s="20">
        <v>10875</v>
      </c>
      <c r="AE517" s="20">
        <v>25960</v>
      </c>
      <c r="AF517" s="20">
        <v>1673</v>
      </c>
      <c r="AG517" s="20">
        <v>61</v>
      </c>
      <c r="AH517" s="20">
        <v>17</v>
      </c>
      <c r="AI517" s="20">
        <v>10</v>
      </c>
      <c r="AO517" s="29">
        <v>1</v>
      </c>
      <c r="AP517" s="14">
        <v>0.06</v>
      </c>
      <c r="AQ517" s="15">
        <v>7</v>
      </c>
      <c r="AR517" s="16">
        <v>0.19689999999999999</v>
      </c>
      <c r="AS517" s="16">
        <v>3.4700000000000002E-2</v>
      </c>
      <c r="AT517" s="16">
        <v>0.20399999999999999</v>
      </c>
      <c r="AU517" s="17">
        <v>0.78686073472248264</v>
      </c>
      <c r="AV517" s="16">
        <v>0.83553114627502534</v>
      </c>
      <c r="AW517" s="18">
        <v>26.82908856514716</v>
      </c>
      <c r="AX517" s="19">
        <v>0.82179056000000006</v>
      </c>
      <c r="BF517" s="19"/>
      <c r="BG517" s="14"/>
      <c r="BI517" s="55" t="s">
        <v>73</v>
      </c>
      <c r="BJ517" s="31" t="s">
        <v>62</v>
      </c>
    </row>
    <row r="518" spans="1:66" s="20" customFormat="1" ht="12" customHeight="1" x14ac:dyDescent="0.2">
      <c r="A518" s="23" t="s">
        <v>477</v>
      </c>
      <c r="B518" s="19" t="s">
        <v>464</v>
      </c>
      <c r="C518" s="86">
        <v>15.81</v>
      </c>
      <c r="D518" s="19">
        <v>16.88</v>
      </c>
      <c r="E518" s="25">
        <v>1.0699999999999985</v>
      </c>
      <c r="F518" s="20" t="s">
        <v>54</v>
      </c>
      <c r="G518" s="23"/>
      <c r="H518" s="20" t="s">
        <v>128</v>
      </c>
      <c r="I518" s="20" t="s">
        <v>129</v>
      </c>
      <c r="J518" s="26">
        <v>43083</v>
      </c>
      <c r="L518" s="20" t="s">
        <v>130</v>
      </c>
      <c r="M518" s="20" t="s">
        <v>131</v>
      </c>
      <c r="O518" s="23" t="s">
        <v>132</v>
      </c>
      <c r="P518" s="23"/>
      <c r="Q518" s="23" t="s">
        <v>133</v>
      </c>
      <c r="R518" s="23" t="s">
        <v>477</v>
      </c>
      <c r="S518" s="19">
        <v>0.05</v>
      </c>
      <c r="V518" s="20">
        <v>357</v>
      </c>
      <c r="W518" s="20">
        <v>70</v>
      </c>
      <c r="Y518" s="20">
        <v>1330</v>
      </c>
      <c r="AA518" s="20">
        <v>68</v>
      </c>
      <c r="AB518" s="20">
        <v>0.5</v>
      </c>
      <c r="AD518" s="20">
        <v>12780</v>
      </c>
      <c r="AE518" s="20">
        <v>27520</v>
      </c>
      <c r="AF518" s="20">
        <v>1896</v>
      </c>
      <c r="AG518" s="20">
        <v>6</v>
      </c>
      <c r="AH518" s="20">
        <v>20</v>
      </c>
      <c r="AI518" s="20">
        <v>8</v>
      </c>
      <c r="AO518" s="29">
        <v>1.0699999999999985</v>
      </c>
      <c r="AP518" s="14">
        <v>0.05</v>
      </c>
      <c r="AQ518" s="15">
        <v>0.5</v>
      </c>
      <c r="AR518" s="16">
        <v>0.13300000000000001</v>
      </c>
      <c r="AS518" s="16">
        <v>7.0000000000000001E-3</v>
      </c>
      <c r="AT518" s="16">
        <v>3.5700000000000003E-2</v>
      </c>
      <c r="AU518" s="17">
        <v>0.26000536094308063</v>
      </c>
      <c r="AV518" s="16">
        <v>0.27608770863759396</v>
      </c>
      <c r="AW518" s="18">
        <v>8.9154914395833718</v>
      </c>
      <c r="AX518" s="19">
        <v>0.26692113000000001</v>
      </c>
      <c r="BF518" s="19"/>
      <c r="BG518" s="14"/>
      <c r="BI518" s="55" t="s">
        <v>73</v>
      </c>
      <c r="BJ518" s="31" t="s">
        <v>62</v>
      </c>
    </row>
    <row r="519" spans="1:66" s="20" customFormat="1" ht="12" customHeight="1" x14ac:dyDescent="0.2">
      <c r="A519" s="23" t="s">
        <v>478</v>
      </c>
      <c r="B519" s="19" t="s">
        <v>464</v>
      </c>
      <c r="C519" s="86">
        <v>16.88</v>
      </c>
      <c r="D519" s="19">
        <v>17.809999999999999</v>
      </c>
      <c r="E519" s="25">
        <v>0.92999999999999972</v>
      </c>
      <c r="F519" s="20" t="s">
        <v>54</v>
      </c>
      <c r="G519" s="23"/>
      <c r="H519" s="20" t="s">
        <v>128</v>
      </c>
      <c r="I519" s="20" t="s">
        <v>129</v>
      </c>
      <c r="J519" s="26">
        <v>43083</v>
      </c>
      <c r="L519" s="20" t="s">
        <v>130</v>
      </c>
      <c r="M519" s="20" t="s">
        <v>131</v>
      </c>
      <c r="O519" s="23" t="s">
        <v>132</v>
      </c>
      <c r="P519" s="23"/>
      <c r="Q519" s="23" t="s">
        <v>133</v>
      </c>
      <c r="R519" s="23" t="s">
        <v>478</v>
      </c>
      <c r="S519" s="19">
        <v>0.04</v>
      </c>
      <c r="V519" s="20">
        <v>648</v>
      </c>
      <c r="W519" s="20">
        <v>842</v>
      </c>
      <c r="Y519" s="20">
        <v>5515</v>
      </c>
      <c r="AA519" s="20">
        <v>633</v>
      </c>
      <c r="AB519" s="20">
        <v>4</v>
      </c>
      <c r="AD519" s="20">
        <v>14465</v>
      </c>
      <c r="AE519" s="20">
        <v>33460</v>
      </c>
      <c r="AF519" s="20">
        <v>2424</v>
      </c>
      <c r="AG519" s="20">
        <v>78</v>
      </c>
      <c r="AH519" s="20">
        <v>21</v>
      </c>
      <c r="AI519" s="20">
        <v>15</v>
      </c>
      <c r="AO519" s="29">
        <v>0.92999999999999972</v>
      </c>
      <c r="AP519" s="14">
        <v>0.04</v>
      </c>
      <c r="AQ519" s="15">
        <v>4</v>
      </c>
      <c r="AR519" s="16">
        <v>0.55149999999999999</v>
      </c>
      <c r="AS519" s="16">
        <v>8.4199999999999997E-2</v>
      </c>
      <c r="AT519" s="16">
        <v>6.4799999999999996E-2</v>
      </c>
      <c r="AU519" s="17">
        <v>0.79274905253328476</v>
      </c>
      <c r="AV519" s="16">
        <v>0.84178367955440714</v>
      </c>
      <c r="AW519" s="18">
        <v>26.824467497843202</v>
      </c>
      <c r="AX519" s="19">
        <v>0.85155848000000001</v>
      </c>
      <c r="BF519" s="19"/>
      <c r="BG519" s="14"/>
      <c r="BI519" s="55" t="s">
        <v>73</v>
      </c>
      <c r="BJ519" s="31" t="s">
        <v>62</v>
      </c>
    </row>
    <row r="520" spans="1:66" s="20" customFormat="1" ht="12" customHeight="1" x14ac:dyDescent="0.2">
      <c r="A520" s="44" t="s">
        <v>479</v>
      </c>
      <c r="B520" s="51" t="s">
        <v>464</v>
      </c>
      <c r="C520" s="96">
        <v>16.88</v>
      </c>
      <c r="D520" s="51">
        <v>17.809999999999999</v>
      </c>
      <c r="E520" s="47">
        <v>0.92999999999999972</v>
      </c>
      <c r="F520" s="45" t="s">
        <v>66</v>
      </c>
      <c r="G520" s="44" t="s">
        <v>168</v>
      </c>
      <c r="H520" s="45" t="s">
        <v>169</v>
      </c>
      <c r="I520" s="45" t="s">
        <v>69</v>
      </c>
      <c r="J520" s="48">
        <v>43083</v>
      </c>
      <c r="K520" s="45"/>
      <c r="L520" s="45" t="s">
        <v>130</v>
      </c>
      <c r="M520" s="45" t="s">
        <v>131</v>
      </c>
      <c r="N520" s="45"/>
      <c r="O520" s="44" t="s">
        <v>132</v>
      </c>
      <c r="P520" s="44"/>
      <c r="Q520" s="44" t="s">
        <v>133</v>
      </c>
      <c r="R520" s="44" t="s">
        <v>479</v>
      </c>
      <c r="S520" s="51">
        <v>0.02</v>
      </c>
      <c r="T520" s="45"/>
      <c r="U520" s="45"/>
      <c r="V520" s="45">
        <v>97</v>
      </c>
      <c r="W520" s="45">
        <v>63</v>
      </c>
      <c r="X520" s="45"/>
      <c r="Y520" s="45">
        <v>108</v>
      </c>
      <c r="Z520" s="45"/>
      <c r="AA520" s="45">
        <v>43</v>
      </c>
      <c r="AB520" s="45">
        <v>0.5</v>
      </c>
      <c r="AC520" s="45"/>
      <c r="AD520" s="45">
        <v>1219</v>
      </c>
      <c r="AE520" s="45">
        <v>57650</v>
      </c>
      <c r="AF520" s="45">
        <v>1307</v>
      </c>
      <c r="AG520" s="45">
        <v>2</v>
      </c>
      <c r="AH520" s="45">
        <v>35</v>
      </c>
      <c r="AI520" s="45">
        <v>9</v>
      </c>
      <c r="AJ520" s="45"/>
      <c r="AK520" s="45"/>
      <c r="AL520" s="45"/>
      <c r="AM520" s="45"/>
      <c r="AN520" s="45"/>
      <c r="AO520" s="29">
        <v>0.92999999999999972</v>
      </c>
      <c r="AP520" s="14">
        <v>0.02</v>
      </c>
      <c r="AQ520" s="15">
        <v>0.5</v>
      </c>
      <c r="AR520" s="16">
        <v>1.0800000000000001E-2</v>
      </c>
      <c r="AS520" s="16">
        <v>6.3E-3</v>
      </c>
      <c r="AT520" s="16">
        <v>9.7000000000000003E-3</v>
      </c>
      <c r="AU520" s="17">
        <v>6.0598763572688945E-2</v>
      </c>
      <c r="AV520" s="16">
        <v>6.4347033924110439E-2</v>
      </c>
      <c r="AW520" s="18">
        <v>2.2294027713480573</v>
      </c>
      <c r="AX520" s="19">
        <v>6.3782970000000008E-2</v>
      </c>
      <c r="BF520" s="19"/>
      <c r="BG520" s="14"/>
      <c r="BI520" s="55" t="s">
        <v>73</v>
      </c>
      <c r="BJ520" s="31" t="s">
        <v>62</v>
      </c>
    </row>
    <row r="521" spans="1:66" s="20" customFormat="1" ht="12" customHeight="1" x14ac:dyDescent="0.2">
      <c r="A521" s="23" t="s">
        <v>480</v>
      </c>
      <c r="B521" s="19" t="s">
        <v>464</v>
      </c>
      <c r="C521" s="86">
        <v>17.809999999999999</v>
      </c>
      <c r="D521" s="19">
        <v>18.809999999999999</v>
      </c>
      <c r="E521" s="25">
        <v>1</v>
      </c>
      <c r="F521" s="20" t="s">
        <v>54</v>
      </c>
      <c r="G521" s="23"/>
      <c r="H521" s="20" t="s">
        <v>128</v>
      </c>
      <c r="I521" s="20" t="s">
        <v>129</v>
      </c>
      <c r="J521" s="26">
        <v>43083</v>
      </c>
      <c r="L521" s="20" t="s">
        <v>130</v>
      </c>
      <c r="M521" s="20" t="s">
        <v>131</v>
      </c>
      <c r="O521" s="23" t="s">
        <v>132</v>
      </c>
      <c r="P521" s="23"/>
      <c r="Q521" s="23" t="s">
        <v>133</v>
      </c>
      <c r="R521" s="23" t="s">
        <v>480</v>
      </c>
      <c r="S521" s="19">
        <v>0.03</v>
      </c>
      <c r="V521" s="20">
        <v>357</v>
      </c>
      <c r="W521" s="20">
        <v>925</v>
      </c>
      <c r="Y521" s="20">
        <v>2669</v>
      </c>
      <c r="AA521" s="20">
        <v>87</v>
      </c>
      <c r="AB521" s="20">
        <v>0.5</v>
      </c>
      <c r="AD521" s="20">
        <v>7515</v>
      </c>
      <c r="AE521" s="20">
        <v>20075</v>
      </c>
      <c r="AF521" s="20">
        <v>1178</v>
      </c>
      <c r="AG521" s="20">
        <v>25</v>
      </c>
      <c r="AH521" s="20">
        <v>12</v>
      </c>
      <c r="AI521" s="20">
        <v>9</v>
      </c>
      <c r="AO521" s="29">
        <v>1</v>
      </c>
      <c r="AP521" s="14">
        <v>0.03</v>
      </c>
      <c r="AQ521" s="15">
        <v>0.5</v>
      </c>
      <c r="AR521" s="16">
        <v>0.26690000000000003</v>
      </c>
      <c r="AS521" s="16">
        <v>9.2499999999999999E-2</v>
      </c>
      <c r="AT521" s="16">
        <v>3.5700000000000003E-2</v>
      </c>
      <c r="AU521" s="17">
        <v>0.40791318490723388</v>
      </c>
      <c r="AV521" s="16">
        <v>0.43314420954864724</v>
      </c>
      <c r="AW521" s="18">
        <v>14.246932327426494</v>
      </c>
      <c r="AX521" s="19">
        <v>0.43201753000000004</v>
      </c>
      <c r="BF521" s="19"/>
      <c r="BG521" s="14"/>
      <c r="BI521" s="55" t="s">
        <v>73</v>
      </c>
      <c r="BJ521" s="31" t="s">
        <v>62</v>
      </c>
    </row>
    <row r="522" spans="1:66" s="20" customFormat="1" ht="12" customHeight="1" x14ac:dyDescent="0.2">
      <c r="A522" s="23" t="s">
        <v>481</v>
      </c>
      <c r="B522" s="19" t="s">
        <v>464</v>
      </c>
      <c r="C522" s="86">
        <v>18.809999999999999</v>
      </c>
      <c r="D522" s="19">
        <v>19.5</v>
      </c>
      <c r="E522" s="25">
        <v>0.69000000000000128</v>
      </c>
      <c r="F522" s="20" t="s">
        <v>54</v>
      </c>
      <c r="G522" s="23"/>
      <c r="H522" s="20" t="s">
        <v>128</v>
      </c>
      <c r="I522" s="20" t="s">
        <v>129</v>
      </c>
      <c r="J522" s="26">
        <v>43083</v>
      </c>
      <c r="L522" s="20" t="s">
        <v>130</v>
      </c>
      <c r="M522" s="20" t="s">
        <v>131</v>
      </c>
      <c r="O522" s="23" t="s">
        <v>132</v>
      </c>
      <c r="P522" s="23"/>
      <c r="Q522" s="23" t="s">
        <v>133</v>
      </c>
      <c r="R522" s="23" t="s">
        <v>481</v>
      </c>
      <c r="S522" s="19">
        <v>0.02</v>
      </c>
      <c r="V522" s="20">
        <v>234</v>
      </c>
      <c r="W522" s="20">
        <v>240</v>
      </c>
      <c r="Y522" s="20">
        <v>3189</v>
      </c>
      <c r="AA522" s="20">
        <v>87</v>
      </c>
      <c r="AB522" s="20">
        <v>0.5</v>
      </c>
      <c r="AD522" s="20">
        <v>11625</v>
      </c>
      <c r="AE522" s="20">
        <v>24860</v>
      </c>
      <c r="AF522" s="20">
        <v>1234</v>
      </c>
      <c r="AG522" s="20">
        <v>15</v>
      </c>
      <c r="AH522" s="20">
        <v>18</v>
      </c>
      <c r="AI522" s="20">
        <v>9</v>
      </c>
      <c r="AO522" s="29">
        <v>0.69000000000000128</v>
      </c>
      <c r="AP522" s="14">
        <v>0.02</v>
      </c>
      <c r="AQ522" s="15">
        <v>0.5</v>
      </c>
      <c r="AR522" s="16">
        <v>0.31890000000000002</v>
      </c>
      <c r="AS522" s="16">
        <v>2.4E-2</v>
      </c>
      <c r="AT522" s="16">
        <v>2.3400000000000001E-2</v>
      </c>
      <c r="AU522" s="17">
        <v>0.38785124300980756</v>
      </c>
      <c r="AV522" s="16">
        <v>0.41184135814131212</v>
      </c>
      <c r="AW522" s="18">
        <v>12.846502771348058</v>
      </c>
      <c r="AX522" s="19">
        <v>0.40920106000000001</v>
      </c>
      <c r="BF522" s="19"/>
      <c r="BG522" s="14"/>
      <c r="BI522" s="55" t="s">
        <v>73</v>
      </c>
      <c r="BJ522" s="31" t="s">
        <v>62</v>
      </c>
    </row>
    <row r="523" spans="1:66" s="20" customFormat="1" ht="12" customHeight="1" x14ac:dyDescent="0.2">
      <c r="A523" s="23" t="s">
        <v>482</v>
      </c>
      <c r="B523" s="19" t="s">
        <v>464</v>
      </c>
      <c r="C523" s="86">
        <v>19.5</v>
      </c>
      <c r="D523" s="19">
        <v>20.6</v>
      </c>
      <c r="E523" s="25">
        <v>1.1000000000000014</v>
      </c>
      <c r="F523" s="20" t="s">
        <v>54</v>
      </c>
      <c r="G523" s="23"/>
      <c r="H523" s="20" t="s">
        <v>128</v>
      </c>
      <c r="I523" s="20" t="s">
        <v>129</v>
      </c>
      <c r="J523" s="26">
        <v>43083</v>
      </c>
      <c r="L523" s="20" t="s">
        <v>130</v>
      </c>
      <c r="M523" s="20" t="s">
        <v>131</v>
      </c>
      <c r="O523" s="23" t="s">
        <v>132</v>
      </c>
      <c r="P523" s="23"/>
      <c r="Q523" s="23" t="s">
        <v>133</v>
      </c>
      <c r="R523" s="23" t="s">
        <v>482</v>
      </c>
      <c r="S523" s="19">
        <v>0.02</v>
      </c>
      <c r="V523" s="20">
        <v>138</v>
      </c>
      <c r="W523" s="20">
        <v>457</v>
      </c>
      <c r="Y523" s="20">
        <v>2061</v>
      </c>
      <c r="AA523" s="20">
        <v>71</v>
      </c>
      <c r="AB523" s="20">
        <v>2</v>
      </c>
      <c r="AD523" s="20">
        <v>5835</v>
      </c>
      <c r="AE523" s="20">
        <v>21610</v>
      </c>
      <c r="AF523" s="20">
        <v>1251</v>
      </c>
      <c r="AG523" s="20">
        <v>21</v>
      </c>
      <c r="AH523" s="20">
        <v>14</v>
      </c>
      <c r="AI523" s="20">
        <v>8</v>
      </c>
      <c r="AO523" s="29">
        <v>1.1000000000000014</v>
      </c>
      <c r="AP523" s="14">
        <v>0.02</v>
      </c>
      <c r="AQ523" s="15">
        <v>2</v>
      </c>
      <c r="AR523" s="16">
        <v>0.20610000000000001</v>
      </c>
      <c r="AS523" s="16">
        <v>4.5699999999999998E-2</v>
      </c>
      <c r="AT523" s="16">
        <v>1.38E-2</v>
      </c>
      <c r="AU523" s="17">
        <v>0.29392372063319244</v>
      </c>
      <c r="AV523" s="16">
        <v>0.31210405142999786</v>
      </c>
      <c r="AW523" s="18">
        <v>10.1479337489216</v>
      </c>
      <c r="AX523" s="19">
        <v>0.32195378000000002</v>
      </c>
      <c r="BF523" s="19"/>
      <c r="BG523" s="14"/>
      <c r="BI523" s="55" t="s">
        <v>73</v>
      </c>
      <c r="BJ523" s="31" t="s">
        <v>62</v>
      </c>
    </row>
    <row r="524" spans="1:66" s="20" customFormat="1" ht="12" customHeight="1" x14ac:dyDescent="0.2">
      <c r="A524" s="23" t="s">
        <v>483</v>
      </c>
      <c r="B524" s="19" t="s">
        <v>464</v>
      </c>
      <c r="C524" s="86">
        <v>20.6</v>
      </c>
      <c r="D524" s="19">
        <v>21.7</v>
      </c>
      <c r="E524" s="25">
        <v>1.0999999999999979</v>
      </c>
      <c r="F524" s="20" t="s">
        <v>54</v>
      </c>
      <c r="G524" s="23"/>
      <c r="H524" s="20" t="s">
        <v>128</v>
      </c>
      <c r="I524" s="20" t="s">
        <v>129</v>
      </c>
      <c r="J524" s="26">
        <v>43083</v>
      </c>
      <c r="L524" s="20" t="s">
        <v>130</v>
      </c>
      <c r="M524" s="20" t="s">
        <v>131</v>
      </c>
      <c r="N524" s="20" t="s">
        <v>75</v>
      </c>
      <c r="O524" s="23" t="s">
        <v>132</v>
      </c>
      <c r="P524" s="23"/>
      <c r="Q524" s="23" t="s">
        <v>133</v>
      </c>
      <c r="R524" s="23" t="s">
        <v>483</v>
      </c>
      <c r="S524" s="19">
        <v>0.03</v>
      </c>
      <c r="V524" s="20">
        <v>131</v>
      </c>
      <c r="W524" s="20">
        <v>380</v>
      </c>
      <c r="Y524" s="20">
        <v>2303</v>
      </c>
      <c r="AA524" s="20">
        <v>171</v>
      </c>
      <c r="AB524" s="20">
        <v>0.5</v>
      </c>
      <c r="AD524" s="20">
        <v>4898</v>
      </c>
      <c r="AE524" s="20">
        <v>24230</v>
      </c>
      <c r="AF524" s="20">
        <v>2445</v>
      </c>
      <c r="AG524" s="20">
        <v>22</v>
      </c>
      <c r="AH524" s="20">
        <v>20</v>
      </c>
      <c r="AI524" s="20">
        <v>10</v>
      </c>
      <c r="AO524" s="29">
        <v>1.0999999999999979</v>
      </c>
      <c r="AP524" s="14">
        <v>0.03</v>
      </c>
      <c r="AQ524" s="15">
        <v>0.5</v>
      </c>
      <c r="AR524" s="16">
        <v>0.2303</v>
      </c>
      <c r="AS524" s="16">
        <v>3.7999999999999999E-2</v>
      </c>
      <c r="AT524" s="16">
        <v>1.3100000000000001E-2</v>
      </c>
      <c r="AU524" s="17">
        <v>0.29987255878553798</v>
      </c>
      <c r="AV524" s="16">
        <v>0.31842084847056551</v>
      </c>
      <c r="AW524" s="18">
        <v>10.249632327426495</v>
      </c>
      <c r="AX524" s="19">
        <v>0.31875639000000006</v>
      </c>
      <c r="BF524" s="19"/>
      <c r="BG524" s="14"/>
      <c r="BI524" s="55" t="s">
        <v>73</v>
      </c>
      <c r="BJ524" s="31" t="s">
        <v>62</v>
      </c>
    </row>
    <row r="525" spans="1:66" s="20" customFormat="1" ht="12" customHeight="1" x14ac:dyDescent="0.2">
      <c r="A525" s="56" t="s">
        <v>484</v>
      </c>
      <c r="B525" s="61" t="s">
        <v>464</v>
      </c>
      <c r="C525" s="91">
        <v>20.6</v>
      </c>
      <c r="D525" s="61">
        <v>21.7</v>
      </c>
      <c r="E525" s="92">
        <v>1.0999999999999979</v>
      </c>
      <c r="F525" s="57" t="s">
        <v>76</v>
      </c>
      <c r="G525" s="56" t="s">
        <v>483</v>
      </c>
      <c r="H525" s="57" t="s">
        <v>128</v>
      </c>
      <c r="I525" s="57" t="s">
        <v>129</v>
      </c>
      <c r="J525" s="60">
        <v>43083</v>
      </c>
      <c r="K525" s="57"/>
      <c r="L525" s="57" t="s">
        <v>130</v>
      </c>
      <c r="M525" s="57" t="s">
        <v>131</v>
      </c>
      <c r="N525" s="57" t="s">
        <v>75</v>
      </c>
      <c r="O525" s="56" t="s">
        <v>132</v>
      </c>
      <c r="P525" s="56"/>
      <c r="Q525" s="56" t="s">
        <v>133</v>
      </c>
      <c r="R525" s="56" t="s">
        <v>484</v>
      </c>
      <c r="S525" s="61">
        <v>0.02</v>
      </c>
      <c r="T525" s="57"/>
      <c r="U525" s="57"/>
      <c r="V525" s="57">
        <v>125</v>
      </c>
      <c r="W525" s="57">
        <v>320</v>
      </c>
      <c r="X525" s="57"/>
      <c r="Y525" s="57">
        <v>1633</v>
      </c>
      <c r="Z525" s="57"/>
      <c r="AA525" s="57">
        <v>61</v>
      </c>
      <c r="AB525" s="57">
        <v>0.5</v>
      </c>
      <c r="AC525" s="57"/>
      <c r="AD525" s="57">
        <v>4744</v>
      </c>
      <c r="AE525" s="57">
        <v>21660</v>
      </c>
      <c r="AF525" s="57">
        <v>2141</v>
      </c>
      <c r="AG525" s="57">
        <v>14</v>
      </c>
      <c r="AH525" s="57">
        <v>15</v>
      </c>
      <c r="AI525" s="57">
        <v>9</v>
      </c>
      <c r="AJ525" s="57"/>
      <c r="AK525" s="57"/>
      <c r="AL525" s="57"/>
      <c r="AM525" s="57"/>
      <c r="AN525" s="57"/>
      <c r="AO525" s="29">
        <v>1.0999999999999979</v>
      </c>
      <c r="AP525" s="14">
        <v>0.02</v>
      </c>
      <c r="AQ525" s="15">
        <v>0.5</v>
      </c>
      <c r="AR525" s="16">
        <v>0.1633</v>
      </c>
      <c r="AS525" s="16">
        <v>3.2000000000000001E-2</v>
      </c>
      <c r="AT525" s="16">
        <v>1.2500000000000001E-2</v>
      </c>
      <c r="AU525" s="17">
        <v>0.22259574742551266</v>
      </c>
      <c r="AV525" s="16">
        <v>0.23636416432442747</v>
      </c>
      <c r="AW525" s="18">
        <v>7.6373027713480566</v>
      </c>
      <c r="AX525" s="19">
        <v>0.23708884999999999</v>
      </c>
      <c r="BF525" s="19"/>
      <c r="BG525" s="14"/>
      <c r="BI525" s="55" t="s">
        <v>73</v>
      </c>
      <c r="BJ525" s="31" t="s">
        <v>62</v>
      </c>
    </row>
    <row r="526" spans="1:66" s="20" customFormat="1" ht="12" customHeight="1" x14ac:dyDescent="0.2">
      <c r="A526" s="68" t="s">
        <v>485</v>
      </c>
      <c r="B526" s="73" t="s">
        <v>464</v>
      </c>
      <c r="C526" s="94">
        <v>20.6</v>
      </c>
      <c r="D526" s="73">
        <v>21.7</v>
      </c>
      <c r="E526" s="95">
        <v>1.0999999999999979</v>
      </c>
      <c r="F526" s="69" t="s">
        <v>77</v>
      </c>
      <c r="G526" s="68" t="s">
        <v>243</v>
      </c>
      <c r="H526" s="69" t="s">
        <v>79</v>
      </c>
      <c r="I526" s="69" t="s">
        <v>69</v>
      </c>
      <c r="J526" s="72">
        <v>43083</v>
      </c>
      <c r="K526" s="69"/>
      <c r="L526" s="69" t="s">
        <v>130</v>
      </c>
      <c r="M526" s="69" t="s">
        <v>131</v>
      </c>
      <c r="N526" s="69"/>
      <c r="O526" s="68" t="s">
        <v>132</v>
      </c>
      <c r="P526" s="68"/>
      <c r="Q526" s="68" t="s">
        <v>133</v>
      </c>
      <c r="R526" s="68" t="s">
        <v>485</v>
      </c>
      <c r="S526" s="73">
        <v>1.2</v>
      </c>
      <c r="T526" s="69"/>
      <c r="U526" s="69"/>
      <c r="V526" s="69">
        <v>11440</v>
      </c>
      <c r="W526" s="69" t="s">
        <v>214</v>
      </c>
      <c r="X526" s="69">
        <v>11300</v>
      </c>
      <c r="Y526" s="69" t="s">
        <v>214</v>
      </c>
      <c r="Z526" s="69">
        <v>29984</v>
      </c>
      <c r="AA526" s="69">
        <v>902</v>
      </c>
      <c r="AB526" s="69">
        <v>15</v>
      </c>
      <c r="AC526" s="69"/>
      <c r="AD526" s="69">
        <v>21650</v>
      </c>
      <c r="AE526" s="69">
        <v>50200</v>
      </c>
      <c r="AF526" s="69">
        <v>906</v>
      </c>
      <c r="AG526" s="69">
        <v>92</v>
      </c>
      <c r="AH526" s="69">
        <v>29</v>
      </c>
      <c r="AI526" s="69">
        <v>119</v>
      </c>
      <c r="AJ526" s="69"/>
      <c r="AK526" s="69"/>
      <c r="AL526" s="69"/>
      <c r="AM526" s="69"/>
      <c r="AN526" s="69"/>
      <c r="AO526" s="29">
        <v>1.0999999999999979</v>
      </c>
      <c r="AP526" s="14">
        <v>1.2</v>
      </c>
      <c r="AQ526" s="15">
        <v>15</v>
      </c>
      <c r="AR526" s="16">
        <v>2.9984000000000002</v>
      </c>
      <c r="AS526" s="16">
        <v>1.1299999999999999</v>
      </c>
      <c r="AT526" s="16">
        <v>1.1439999999999999</v>
      </c>
      <c r="AU526" s="17">
        <v>7.1677485415484332</v>
      </c>
      <c r="AV526" s="16">
        <v>7.6111018009347191</v>
      </c>
      <c r="AW526" s="18">
        <v>253.33485650514803</v>
      </c>
      <c r="AX526" s="19">
        <v>7.4102015999999997</v>
      </c>
      <c r="BF526" s="19"/>
      <c r="BG526" s="14"/>
      <c r="BI526" s="55" t="s">
        <v>73</v>
      </c>
      <c r="BJ526" s="31" t="s">
        <v>62</v>
      </c>
    </row>
    <row r="527" spans="1:66" s="20" customFormat="1" ht="12" customHeight="1" x14ac:dyDescent="0.2">
      <c r="A527" s="23" t="s">
        <v>486</v>
      </c>
      <c r="B527" s="19" t="s">
        <v>464</v>
      </c>
      <c r="C527" s="86">
        <v>21.7</v>
      </c>
      <c r="D527" s="19">
        <v>22.8</v>
      </c>
      <c r="E527" s="25">
        <v>1.1000000000000014</v>
      </c>
      <c r="F527" s="20" t="s">
        <v>54</v>
      </c>
      <c r="G527" s="23"/>
      <c r="H527" s="20" t="s">
        <v>128</v>
      </c>
      <c r="I527" s="20" t="s">
        <v>129</v>
      </c>
      <c r="J527" s="26">
        <v>43083</v>
      </c>
      <c r="L527" s="20" t="s">
        <v>130</v>
      </c>
      <c r="M527" s="20" t="s">
        <v>131</v>
      </c>
      <c r="O527" s="23" t="s">
        <v>132</v>
      </c>
      <c r="P527" s="23"/>
      <c r="Q527" s="23" t="s">
        <v>133</v>
      </c>
      <c r="R527" s="23" t="s">
        <v>486</v>
      </c>
      <c r="S527" s="19">
        <v>0.04</v>
      </c>
      <c r="V527" s="20">
        <v>980</v>
      </c>
      <c r="W527" s="20">
        <v>755</v>
      </c>
      <c r="Y527" s="20">
        <v>736</v>
      </c>
      <c r="AA527" s="20">
        <v>103</v>
      </c>
      <c r="AB527" s="20">
        <v>3</v>
      </c>
      <c r="AD527" s="20">
        <v>4038</v>
      </c>
      <c r="AE527" s="20">
        <v>25915</v>
      </c>
      <c r="AF527" s="20">
        <v>3819</v>
      </c>
      <c r="AG527" s="20">
        <v>76</v>
      </c>
      <c r="AH527" s="20">
        <v>14</v>
      </c>
      <c r="AI527" s="20">
        <v>14</v>
      </c>
      <c r="AO527" s="29">
        <v>1.1000000000000014</v>
      </c>
      <c r="AP527" s="14">
        <v>0.04</v>
      </c>
      <c r="AQ527" s="15">
        <v>3</v>
      </c>
      <c r="AR527" s="16">
        <v>7.3599999999999999E-2</v>
      </c>
      <c r="AS527" s="16">
        <v>7.5499999999999998E-2</v>
      </c>
      <c r="AT527" s="16">
        <v>9.8000000000000004E-2</v>
      </c>
      <c r="AU527" s="17">
        <v>0.39294929730892858</v>
      </c>
      <c r="AV527" s="16">
        <v>0.41725474702240706</v>
      </c>
      <c r="AW527" s="18">
        <v>13.997080179460838</v>
      </c>
      <c r="AX527" s="19">
        <v>0.41240259999999995</v>
      </c>
      <c r="BF527" s="19"/>
      <c r="BG527" s="14"/>
      <c r="BI527" s="55" t="s">
        <v>73</v>
      </c>
      <c r="BJ527" s="31" t="s">
        <v>62</v>
      </c>
    </row>
    <row r="528" spans="1:66" s="20" customFormat="1" ht="12" customHeight="1" x14ac:dyDescent="0.2">
      <c r="A528" s="23" t="s">
        <v>487</v>
      </c>
      <c r="B528" s="19" t="s">
        <v>464</v>
      </c>
      <c r="C528" s="86">
        <v>22.8</v>
      </c>
      <c r="D528" s="19">
        <v>23.88</v>
      </c>
      <c r="E528" s="25">
        <v>1.0799999999999983</v>
      </c>
      <c r="F528" s="20" t="s">
        <v>54</v>
      </c>
      <c r="G528" s="23"/>
      <c r="H528" s="20" t="s">
        <v>128</v>
      </c>
      <c r="I528" s="20" t="s">
        <v>129</v>
      </c>
      <c r="J528" s="26">
        <v>43083</v>
      </c>
      <c r="L528" s="20" t="s">
        <v>130</v>
      </c>
      <c r="M528" s="20" t="s">
        <v>131</v>
      </c>
      <c r="O528" s="23" t="s">
        <v>132</v>
      </c>
      <c r="P528" s="23"/>
      <c r="Q528" s="23" t="s">
        <v>133</v>
      </c>
      <c r="R528" s="23" t="s">
        <v>487</v>
      </c>
      <c r="S528" s="19">
        <v>5.0000000000000001E-3</v>
      </c>
      <c r="V528" s="20">
        <v>1405</v>
      </c>
      <c r="W528" s="20">
        <v>429</v>
      </c>
      <c r="Y528" s="20">
        <v>1236</v>
      </c>
      <c r="AA528" s="20">
        <v>135</v>
      </c>
      <c r="AB528" s="20">
        <v>1</v>
      </c>
      <c r="AD528" s="20">
        <v>13205</v>
      </c>
      <c r="AE528" s="20">
        <v>31225</v>
      </c>
      <c r="AF528" s="20">
        <v>1030</v>
      </c>
      <c r="AG528" s="20">
        <v>46</v>
      </c>
      <c r="AH528" s="20">
        <v>14</v>
      </c>
      <c r="AI528" s="20">
        <v>12</v>
      </c>
      <c r="AO528" s="29">
        <v>1.0799999999999983</v>
      </c>
      <c r="AP528" s="14">
        <v>5.0000000000000001E-3</v>
      </c>
      <c r="AQ528" s="15">
        <v>1</v>
      </c>
      <c r="AR528" s="16">
        <v>0.1236</v>
      </c>
      <c r="AS528" s="16">
        <v>4.2900000000000001E-2</v>
      </c>
      <c r="AT528" s="16">
        <v>0.14050000000000001</v>
      </c>
      <c r="AU528" s="17">
        <v>0.44850616463531107</v>
      </c>
      <c r="AV528" s="16">
        <v>0.47624802371327352</v>
      </c>
      <c r="AW528" s="18">
        <v>15.070752096421581</v>
      </c>
      <c r="AX528" s="19">
        <v>0.44944267000000004</v>
      </c>
      <c r="BF528" s="19"/>
      <c r="BG528" s="14"/>
      <c r="BI528" s="55" t="s">
        <v>73</v>
      </c>
      <c r="BJ528" s="31" t="s">
        <v>62</v>
      </c>
    </row>
    <row r="529" spans="1:62" s="20" customFormat="1" ht="12" customHeight="1" x14ac:dyDescent="0.2">
      <c r="A529" s="23" t="s">
        <v>488</v>
      </c>
      <c r="B529" s="19" t="s">
        <v>464</v>
      </c>
      <c r="C529" s="86">
        <v>23.88</v>
      </c>
      <c r="D529" s="19">
        <v>25</v>
      </c>
      <c r="E529" s="25">
        <v>1.120000000000001</v>
      </c>
      <c r="F529" s="20" t="s">
        <v>54</v>
      </c>
      <c r="G529" s="23"/>
      <c r="H529" s="20" t="s">
        <v>128</v>
      </c>
      <c r="I529" s="20" t="s">
        <v>129</v>
      </c>
      <c r="J529" s="26">
        <v>43083</v>
      </c>
      <c r="L529" s="20" t="s">
        <v>130</v>
      </c>
      <c r="M529" s="20" t="s">
        <v>131</v>
      </c>
      <c r="O529" s="23" t="s">
        <v>132</v>
      </c>
      <c r="P529" s="23"/>
      <c r="Q529" s="23" t="s">
        <v>133</v>
      </c>
      <c r="R529" s="23" t="s">
        <v>488</v>
      </c>
      <c r="S529" s="19">
        <v>0.03</v>
      </c>
      <c r="V529" s="20">
        <v>322</v>
      </c>
      <c r="W529" s="20">
        <v>178</v>
      </c>
      <c r="Y529" s="20">
        <v>1485</v>
      </c>
      <c r="AA529" s="20">
        <v>410</v>
      </c>
      <c r="AB529" s="20">
        <v>4</v>
      </c>
      <c r="AD529" s="20">
        <v>12255</v>
      </c>
      <c r="AE529" s="20">
        <v>37930</v>
      </c>
      <c r="AF529" s="20">
        <v>1600</v>
      </c>
      <c r="AG529" s="20">
        <v>60</v>
      </c>
      <c r="AH529" s="20">
        <v>22</v>
      </c>
      <c r="AI529" s="20">
        <v>11</v>
      </c>
      <c r="AO529" s="29">
        <v>1.120000000000001</v>
      </c>
      <c r="AP529" s="14">
        <v>0.03</v>
      </c>
      <c r="AQ529" s="15">
        <v>4</v>
      </c>
      <c r="AR529" s="16">
        <v>0.14849999999999999</v>
      </c>
      <c r="AS529" s="16">
        <v>1.78E-2</v>
      </c>
      <c r="AT529" s="16">
        <v>3.2199999999999999E-2</v>
      </c>
      <c r="AU529" s="17">
        <v>0.30307017922160023</v>
      </c>
      <c r="AV529" s="16">
        <v>0.32181625422713545</v>
      </c>
      <c r="AW529" s="18">
        <v>10.446137941764762</v>
      </c>
      <c r="AX529" s="19">
        <v>0.33535142000000001</v>
      </c>
      <c r="BF529" s="19"/>
      <c r="BG529" s="14"/>
      <c r="BI529" s="55" t="s">
        <v>73</v>
      </c>
      <c r="BJ529" s="31" t="s">
        <v>62</v>
      </c>
    </row>
    <row r="530" spans="1:62" s="20" customFormat="1" ht="12" customHeight="1" x14ac:dyDescent="0.2">
      <c r="A530" s="23" t="s">
        <v>489</v>
      </c>
      <c r="B530" s="19" t="s">
        <v>464</v>
      </c>
      <c r="C530" s="86">
        <v>25</v>
      </c>
      <c r="D530" s="19">
        <v>26.7</v>
      </c>
      <c r="E530" s="25">
        <v>1.6999999999999993</v>
      </c>
      <c r="F530" s="20" t="s">
        <v>54</v>
      </c>
      <c r="G530" s="23"/>
      <c r="H530" s="20" t="s">
        <v>128</v>
      </c>
      <c r="I530" s="20" t="s">
        <v>129</v>
      </c>
      <c r="J530" s="26">
        <v>43083</v>
      </c>
      <c r="L530" s="20" t="s">
        <v>130</v>
      </c>
      <c r="M530" s="20" t="s">
        <v>131</v>
      </c>
      <c r="O530" s="23" t="s">
        <v>132</v>
      </c>
      <c r="P530" s="23"/>
      <c r="Q530" s="23" t="s">
        <v>133</v>
      </c>
      <c r="R530" s="23" t="s">
        <v>489</v>
      </c>
      <c r="S530" s="19">
        <v>0.03</v>
      </c>
      <c r="V530" s="20">
        <v>265</v>
      </c>
      <c r="W530" s="20">
        <v>117</v>
      </c>
      <c r="Y530" s="20">
        <v>2436</v>
      </c>
      <c r="AA530" s="20">
        <v>596</v>
      </c>
      <c r="AB530" s="20">
        <v>0.5</v>
      </c>
      <c r="AD530" s="20">
        <v>8540</v>
      </c>
      <c r="AE530" s="20">
        <v>52050</v>
      </c>
      <c r="AF530" s="20">
        <v>3032</v>
      </c>
      <c r="AG530" s="20">
        <v>108</v>
      </c>
      <c r="AH530" s="20">
        <v>34</v>
      </c>
      <c r="AI530" s="20">
        <v>14</v>
      </c>
      <c r="AO530" s="29">
        <v>1.6999999999999993</v>
      </c>
      <c r="AP530" s="14">
        <v>0.03</v>
      </c>
      <c r="AQ530" s="15">
        <v>0.5</v>
      </c>
      <c r="AR530" s="16">
        <v>0.24360000000000001</v>
      </c>
      <c r="AS530" s="16">
        <v>1.17E-2</v>
      </c>
      <c r="AT530" s="16">
        <v>2.6499999999999999E-2</v>
      </c>
      <c r="AU530" s="17">
        <v>0.32735948748038024</v>
      </c>
      <c r="AV530" s="16">
        <v>0.34760795112613435</v>
      </c>
      <c r="AW530" s="18">
        <v>10.902332327426496</v>
      </c>
      <c r="AX530" s="19">
        <v>0.34252941000000003</v>
      </c>
      <c r="BF530" s="19"/>
      <c r="BG530" s="14"/>
      <c r="BI530" s="55" t="s">
        <v>73</v>
      </c>
      <c r="BJ530" s="31" t="s">
        <v>62</v>
      </c>
    </row>
    <row r="531" spans="1:62" s="20" customFormat="1" ht="12" customHeight="1" x14ac:dyDescent="0.2">
      <c r="A531" s="23" t="s">
        <v>490</v>
      </c>
      <c r="B531" s="19" t="s">
        <v>464</v>
      </c>
      <c r="C531" s="86">
        <v>26.7</v>
      </c>
      <c r="D531" s="19">
        <v>27.15</v>
      </c>
      <c r="E531" s="25">
        <v>0.44999999999999929</v>
      </c>
      <c r="F531" s="20" t="s">
        <v>54</v>
      </c>
      <c r="G531" s="23"/>
      <c r="H531" s="20" t="s">
        <v>128</v>
      </c>
      <c r="I531" s="20" t="s">
        <v>129</v>
      </c>
      <c r="J531" s="26">
        <v>43083</v>
      </c>
      <c r="L531" s="20" t="s">
        <v>130</v>
      </c>
      <c r="M531" s="20" t="s">
        <v>131</v>
      </c>
      <c r="O531" s="23" t="s">
        <v>132</v>
      </c>
      <c r="P531" s="23"/>
      <c r="Q531" s="23" t="s">
        <v>133</v>
      </c>
      <c r="R531" s="23" t="s">
        <v>490</v>
      </c>
      <c r="S531" s="19">
        <v>5.0000000000000001E-3</v>
      </c>
      <c r="V531" s="20">
        <v>81</v>
      </c>
      <c r="W531" s="20">
        <v>15</v>
      </c>
      <c r="Y531" s="20">
        <v>2484</v>
      </c>
      <c r="AA531" s="20">
        <v>105</v>
      </c>
      <c r="AB531" s="20">
        <v>0.5</v>
      </c>
      <c r="AD531" s="20">
        <v>4980</v>
      </c>
      <c r="AE531" s="20">
        <v>37420</v>
      </c>
      <c r="AF531" s="20">
        <v>2198</v>
      </c>
      <c r="AG531" s="20">
        <v>63</v>
      </c>
      <c r="AH531" s="20">
        <v>24</v>
      </c>
      <c r="AI531" s="20">
        <v>9</v>
      </c>
      <c r="AO531" s="29">
        <v>0.44999999999999929</v>
      </c>
      <c r="AP531" s="14">
        <v>5.0000000000000001E-3</v>
      </c>
      <c r="AQ531" s="15">
        <v>0.5</v>
      </c>
      <c r="AR531" s="16">
        <v>0.24840000000000001</v>
      </c>
      <c r="AS531" s="16">
        <v>1.5E-3</v>
      </c>
      <c r="AT531" s="16">
        <v>8.0999999999999996E-3</v>
      </c>
      <c r="AU531" s="17">
        <v>0.26368925980606223</v>
      </c>
      <c r="AV531" s="16">
        <v>0.27999947104220024</v>
      </c>
      <c r="AW531" s="18">
        <v>8.5113084372304009</v>
      </c>
      <c r="AX531" s="19">
        <v>0.28052119000000003</v>
      </c>
      <c r="BF531" s="19"/>
      <c r="BG531" s="14"/>
      <c r="BI531" s="55" t="s">
        <v>73</v>
      </c>
      <c r="BJ531" s="31" t="s">
        <v>62</v>
      </c>
    </row>
    <row r="532" spans="1:62" s="20" customFormat="1" ht="12" customHeight="1" x14ac:dyDescent="0.2">
      <c r="A532" s="23" t="s">
        <v>491</v>
      </c>
      <c r="B532" s="19" t="s">
        <v>464</v>
      </c>
      <c r="C532" s="86">
        <v>27.15</v>
      </c>
      <c r="D532" s="19">
        <v>28.25</v>
      </c>
      <c r="E532" s="25">
        <v>1.1000000000000014</v>
      </c>
      <c r="F532" s="20" t="s">
        <v>54</v>
      </c>
      <c r="G532" s="23"/>
      <c r="H532" s="20" t="s">
        <v>128</v>
      </c>
      <c r="I532" s="20" t="s">
        <v>129</v>
      </c>
      <c r="J532" s="26">
        <v>43083</v>
      </c>
      <c r="L532" s="20" t="s">
        <v>130</v>
      </c>
      <c r="M532" s="20" t="s">
        <v>131</v>
      </c>
      <c r="O532" s="23" t="s">
        <v>132</v>
      </c>
      <c r="P532" s="23"/>
      <c r="Q532" s="23" t="s">
        <v>133</v>
      </c>
      <c r="R532" s="23" t="s">
        <v>491</v>
      </c>
      <c r="S532" s="19">
        <v>5.0000000000000001E-3</v>
      </c>
      <c r="V532" s="20">
        <v>123</v>
      </c>
      <c r="W532" s="20">
        <v>39</v>
      </c>
      <c r="Y532" s="20">
        <v>3902</v>
      </c>
      <c r="AA532" s="20">
        <v>155</v>
      </c>
      <c r="AB532" s="20">
        <v>0.5</v>
      </c>
      <c r="AD532" s="20">
        <v>12700</v>
      </c>
      <c r="AE532" s="20">
        <v>37920</v>
      </c>
      <c r="AF532" s="20">
        <v>1544</v>
      </c>
      <c r="AG532" s="20">
        <v>97</v>
      </c>
      <c r="AH532" s="20">
        <v>20</v>
      </c>
      <c r="AI532" s="20">
        <v>9</v>
      </c>
      <c r="AO532" s="29">
        <v>1.1000000000000014</v>
      </c>
      <c r="AP532" s="14">
        <v>5.0000000000000001E-3</v>
      </c>
      <c r="AQ532" s="15">
        <v>0.5</v>
      </c>
      <c r="AR532" s="16">
        <v>0.39019999999999999</v>
      </c>
      <c r="AS532" s="16">
        <v>3.8999999999999998E-3</v>
      </c>
      <c r="AT532" s="16">
        <v>1.23E-2</v>
      </c>
      <c r="AU532" s="17">
        <v>0.40712309536163133</v>
      </c>
      <c r="AV532" s="16">
        <v>0.43230524987692076</v>
      </c>
      <c r="AW532" s="18">
        <v>13.1109084372304</v>
      </c>
      <c r="AX532" s="19">
        <v>0.43195569000000006</v>
      </c>
      <c r="BF532" s="19"/>
      <c r="BG532" s="14"/>
      <c r="BI532" s="55" t="s">
        <v>73</v>
      </c>
      <c r="BJ532" s="31" t="s">
        <v>62</v>
      </c>
    </row>
    <row r="533" spans="1:62" s="20" customFormat="1" ht="12" customHeight="1" x14ac:dyDescent="0.2">
      <c r="A533" s="23" t="s">
        <v>492</v>
      </c>
      <c r="B533" s="19" t="s">
        <v>464</v>
      </c>
      <c r="C533" s="86">
        <v>28.25</v>
      </c>
      <c r="D533" s="19">
        <v>29.6</v>
      </c>
      <c r="E533" s="25">
        <v>1.3500000000000014</v>
      </c>
      <c r="F533" s="20" t="s">
        <v>54</v>
      </c>
      <c r="G533" s="23"/>
      <c r="H533" s="20" t="s">
        <v>128</v>
      </c>
      <c r="I533" s="20" t="s">
        <v>129</v>
      </c>
      <c r="J533" s="26">
        <v>43083</v>
      </c>
      <c r="L533" s="20" t="s">
        <v>130</v>
      </c>
      <c r="M533" s="20" t="s">
        <v>131</v>
      </c>
      <c r="O533" s="23" t="s">
        <v>132</v>
      </c>
      <c r="P533" s="23"/>
      <c r="Q533" s="23" t="s">
        <v>133</v>
      </c>
      <c r="R533" s="23" t="s">
        <v>492</v>
      </c>
      <c r="S533" s="19">
        <v>5.0000000000000001E-3</v>
      </c>
      <c r="V533" s="20">
        <v>119</v>
      </c>
      <c r="W533" s="20">
        <v>25</v>
      </c>
      <c r="Y533" s="20">
        <v>5720</v>
      </c>
      <c r="AA533" s="20">
        <v>533</v>
      </c>
      <c r="AB533" s="20">
        <v>0.5</v>
      </c>
      <c r="AD533" s="20">
        <v>8290</v>
      </c>
      <c r="AE533" s="20">
        <v>33450</v>
      </c>
      <c r="AF533" s="20">
        <v>1379</v>
      </c>
      <c r="AG533" s="20">
        <v>118</v>
      </c>
      <c r="AH533" s="20">
        <v>19</v>
      </c>
      <c r="AI533" s="20">
        <v>17</v>
      </c>
      <c r="AO533" s="29">
        <v>1.3500000000000014</v>
      </c>
      <c r="AP533" s="14">
        <v>5.0000000000000001E-3</v>
      </c>
      <c r="AQ533" s="15">
        <v>0.5</v>
      </c>
      <c r="AR533" s="16">
        <v>0.57199999999999995</v>
      </c>
      <c r="AS533" s="16">
        <v>2.5000000000000001E-3</v>
      </c>
      <c r="AT533" s="16">
        <v>1.1900000000000001E-2</v>
      </c>
      <c r="AU533" s="17">
        <v>0.5768180180202741</v>
      </c>
      <c r="AV533" s="16">
        <v>0.61249646668231106</v>
      </c>
      <c r="AW533" s="18">
        <v>18.502708437230396</v>
      </c>
      <c r="AX533" s="19">
        <v>0.61213900999999993</v>
      </c>
      <c r="BF533" s="19"/>
      <c r="BG533" s="14"/>
      <c r="BI533" s="55" t="s">
        <v>73</v>
      </c>
      <c r="BJ533" s="31" t="s">
        <v>62</v>
      </c>
    </row>
    <row r="534" spans="1:62" s="20" customFormat="1" ht="12" customHeight="1" x14ac:dyDescent="0.2">
      <c r="A534" s="23" t="s">
        <v>493</v>
      </c>
      <c r="B534" s="19" t="s">
        <v>464</v>
      </c>
      <c r="C534" s="86">
        <v>29.6</v>
      </c>
      <c r="D534" s="19">
        <v>30.7</v>
      </c>
      <c r="E534" s="25">
        <v>1.0999999999999979</v>
      </c>
      <c r="F534" s="20" t="s">
        <v>54</v>
      </c>
      <c r="G534" s="23"/>
      <c r="H534" s="20" t="s">
        <v>128</v>
      </c>
      <c r="I534" s="20" t="s">
        <v>129</v>
      </c>
      <c r="J534" s="26">
        <v>43083</v>
      </c>
      <c r="L534" s="20" t="s">
        <v>130</v>
      </c>
      <c r="M534" s="20" t="s">
        <v>131</v>
      </c>
      <c r="O534" s="23" t="s">
        <v>132</v>
      </c>
      <c r="P534" s="23"/>
      <c r="Q534" s="23" t="s">
        <v>133</v>
      </c>
      <c r="R534" s="23" t="s">
        <v>493</v>
      </c>
      <c r="S534" s="19">
        <v>5.0000000000000001E-3</v>
      </c>
      <c r="T534" s="20">
        <v>5.0000000000000001E-3</v>
      </c>
      <c r="V534" s="20">
        <v>4</v>
      </c>
      <c r="W534" s="20">
        <v>2.5</v>
      </c>
      <c r="Y534" s="20">
        <v>561</v>
      </c>
      <c r="AA534" s="20">
        <v>66</v>
      </c>
      <c r="AB534" s="20">
        <v>0.5</v>
      </c>
      <c r="AD534" s="20">
        <v>63</v>
      </c>
      <c r="AE534" s="20">
        <v>25940</v>
      </c>
      <c r="AF534" s="20">
        <v>1414</v>
      </c>
      <c r="AG534" s="20">
        <v>3</v>
      </c>
      <c r="AH534" s="20">
        <v>21</v>
      </c>
      <c r="AI534" s="20">
        <v>13</v>
      </c>
      <c r="AO534" s="29">
        <v>1.0999999999999979</v>
      </c>
      <c r="AP534" s="14">
        <v>5.0000000000000001E-3</v>
      </c>
      <c r="AQ534" s="15">
        <v>0.5</v>
      </c>
      <c r="AR534" s="16">
        <v>5.6099999999999997E-2</v>
      </c>
      <c r="AS534" s="16">
        <v>2.5000000000000001E-4</v>
      </c>
      <c r="AT534" s="16">
        <v>4.0000000000000002E-4</v>
      </c>
      <c r="AU534" s="17">
        <v>6.5992533334629025E-2</v>
      </c>
      <c r="AV534" s="16">
        <v>7.0074429425077731E-2</v>
      </c>
      <c r="AW534" s="18">
        <v>2.1874584372303998</v>
      </c>
      <c r="AX534" s="19">
        <v>7.2437860000000007E-2</v>
      </c>
      <c r="BF534" s="19"/>
      <c r="BG534" s="14"/>
      <c r="BI534" s="55" t="s">
        <v>73</v>
      </c>
      <c r="BJ534" s="31" t="s">
        <v>62</v>
      </c>
    </row>
    <row r="535" spans="1:62" s="20" customFormat="1" ht="12" customHeight="1" x14ac:dyDescent="0.2">
      <c r="A535" s="23" t="s">
        <v>494</v>
      </c>
      <c r="B535" s="19" t="s">
        <v>464</v>
      </c>
      <c r="C535" s="86">
        <v>30.7</v>
      </c>
      <c r="D535" s="19">
        <v>31.8</v>
      </c>
      <c r="E535" s="25">
        <v>1.1000000000000014</v>
      </c>
      <c r="F535" s="20" t="s">
        <v>54</v>
      </c>
      <c r="G535" s="23"/>
      <c r="H535" s="20" t="s">
        <v>128</v>
      </c>
      <c r="I535" s="20" t="s">
        <v>129</v>
      </c>
      <c r="J535" s="26">
        <v>43083</v>
      </c>
      <c r="L535" s="20" t="s">
        <v>130</v>
      </c>
      <c r="M535" s="20" t="s">
        <v>131</v>
      </c>
      <c r="O535" s="23" t="s">
        <v>132</v>
      </c>
      <c r="P535" s="23"/>
      <c r="Q535" s="23" t="s">
        <v>133</v>
      </c>
      <c r="R535" s="23" t="s">
        <v>494</v>
      </c>
      <c r="S535" s="19">
        <v>5.0000000000000001E-3</v>
      </c>
      <c r="V535" s="20">
        <v>3</v>
      </c>
      <c r="W535" s="20">
        <v>2.5</v>
      </c>
      <c r="Y535" s="20">
        <v>531</v>
      </c>
      <c r="AA535" s="20">
        <v>95</v>
      </c>
      <c r="AB535" s="20">
        <v>0.5</v>
      </c>
      <c r="AD535" s="20">
        <v>453</v>
      </c>
      <c r="AE535" s="20">
        <v>24845</v>
      </c>
      <c r="AF535" s="20">
        <v>1291</v>
      </c>
      <c r="AG535" s="20">
        <v>6</v>
      </c>
      <c r="AH535" s="20">
        <v>16</v>
      </c>
      <c r="AI535" s="20">
        <v>11</v>
      </c>
      <c r="AO535" s="29">
        <v>1.1000000000000014</v>
      </c>
      <c r="AP535" s="14">
        <v>5.0000000000000001E-3</v>
      </c>
      <c r="AQ535" s="15">
        <v>0.5</v>
      </c>
      <c r="AR535" s="16">
        <v>5.3100000000000001E-2</v>
      </c>
      <c r="AS535" s="16">
        <v>2.5000000000000001E-4</v>
      </c>
      <c r="AT535" s="16">
        <v>2.9999999999999997E-4</v>
      </c>
      <c r="AU535" s="17">
        <v>6.295966066476498E-2</v>
      </c>
      <c r="AV535" s="16">
        <v>6.6853961727891847E-2</v>
      </c>
      <c r="AW535" s="18">
        <v>2.0906584372304002</v>
      </c>
      <c r="AX535" s="19">
        <v>6.9242570000000003E-2</v>
      </c>
      <c r="BF535" s="19"/>
      <c r="BG535" s="14"/>
      <c r="BI535" s="55" t="s">
        <v>73</v>
      </c>
      <c r="BJ535" s="31" t="s">
        <v>62</v>
      </c>
    </row>
    <row r="536" spans="1:62" s="20" customFormat="1" ht="12" customHeight="1" x14ac:dyDescent="0.2">
      <c r="A536" s="23" t="s">
        <v>495</v>
      </c>
      <c r="B536" s="19" t="s">
        <v>464</v>
      </c>
      <c r="C536" s="86">
        <v>31.8</v>
      </c>
      <c r="D536" s="19">
        <v>32.9</v>
      </c>
      <c r="E536" s="25">
        <v>1.0999999999999979</v>
      </c>
      <c r="F536" s="20" t="s">
        <v>54</v>
      </c>
      <c r="G536" s="23"/>
      <c r="H536" s="20" t="s">
        <v>128</v>
      </c>
      <c r="I536" s="20" t="s">
        <v>129</v>
      </c>
      <c r="J536" s="26">
        <v>43083</v>
      </c>
      <c r="L536" s="20" t="s">
        <v>130</v>
      </c>
      <c r="M536" s="20" t="s">
        <v>131</v>
      </c>
      <c r="O536" s="23" t="s">
        <v>132</v>
      </c>
      <c r="P536" s="23" t="s">
        <v>331</v>
      </c>
      <c r="Q536" s="23" t="s">
        <v>133</v>
      </c>
      <c r="R536" s="23" t="s">
        <v>495</v>
      </c>
      <c r="S536" s="19">
        <v>5.0000000000000001E-3</v>
      </c>
      <c r="V536" s="20">
        <v>43</v>
      </c>
      <c r="W536" s="20">
        <v>66</v>
      </c>
      <c r="Y536" s="20">
        <v>2935</v>
      </c>
      <c r="AA536" s="20">
        <v>130</v>
      </c>
      <c r="AB536" s="20">
        <v>0.5</v>
      </c>
      <c r="AD536" s="20">
        <v>3713</v>
      </c>
      <c r="AE536" s="20">
        <v>29715</v>
      </c>
      <c r="AF536" s="20">
        <v>1188</v>
      </c>
      <c r="AG536" s="20">
        <v>19</v>
      </c>
      <c r="AH536" s="20">
        <v>18</v>
      </c>
      <c r="AI536" s="20">
        <v>14</v>
      </c>
      <c r="AO536" s="29">
        <v>1.0999999999999979</v>
      </c>
      <c r="AP536" s="14">
        <v>5.0000000000000001E-3</v>
      </c>
      <c r="AQ536" s="15">
        <v>0.5</v>
      </c>
      <c r="AR536" s="16">
        <v>0.29349999999999998</v>
      </c>
      <c r="AS536" s="16">
        <v>6.6E-3</v>
      </c>
      <c r="AT536" s="16">
        <v>4.3E-3</v>
      </c>
      <c r="AU536" s="17">
        <v>0.30076617336028916</v>
      </c>
      <c r="AV536" s="16">
        <v>0.31936973659907691</v>
      </c>
      <c r="AW536" s="18">
        <v>9.7334084372304002</v>
      </c>
      <c r="AX536" s="19">
        <v>0.32124385</v>
      </c>
      <c r="BF536" s="19"/>
      <c r="BG536" s="14"/>
      <c r="BI536" s="55" t="s">
        <v>73</v>
      </c>
      <c r="BJ536" s="31" t="s">
        <v>62</v>
      </c>
    </row>
    <row r="537" spans="1:62" s="20" customFormat="1" ht="12" customHeight="1" x14ac:dyDescent="0.2">
      <c r="A537" s="23" t="s">
        <v>496</v>
      </c>
      <c r="B537" s="19" t="s">
        <v>464</v>
      </c>
      <c r="C537" s="86">
        <v>32.9</v>
      </c>
      <c r="D537" s="19">
        <v>34</v>
      </c>
      <c r="E537" s="25">
        <v>1.1000000000000014</v>
      </c>
      <c r="F537" s="20" t="s">
        <v>54</v>
      </c>
      <c r="G537" s="23"/>
      <c r="H537" s="20" t="s">
        <v>128</v>
      </c>
      <c r="I537" s="20" t="s">
        <v>129</v>
      </c>
      <c r="J537" s="26">
        <v>43083</v>
      </c>
      <c r="L537" s="20" t="s">
        <v>130</v>
      </c>
      <c r="M537" s="20" t="s">
        <v>223</v>
      </c>
      <c r="O537" s="23" t="s">
        <v>132</v>
      </c>
      <c r="P537" s="23" t="s">
        <v>331</v>
      </c>
      <c r="Q537" s="23" t="s">
        <v>332</v>
      </c>
      <c r="R537" s="23" t="s">
        <v>496</v>
      </c>
      <c r="S537" s="19">
        <v>5.0000000000000001E-3</v>
      </c>
      <c r="V537" s="20">
        <v>61</v>
      </c>
      <c r="W537" s="20">
        <v>86</v>
      </c>
      <c r="Y537" s="20">
        <v>4801</v>
      </c>
      <c r="AA537" s="20">
        <v>58</v>
      </c>
      <c r="AB537" s="20">
        <v>0.5</v>
      </c>
      <c r="AD537" s="20">
        <v>3728</v>
      </c>
      <c r="AE537" s="20">
        <v>26980</v>
      </c>
      <c r="AF537" s="20">
        <v>1139</v>
      </c>
      <c r="AG537" s="20">
        <v>8</v>
      </c>
      <c r="AH537" s="20">
        <v>34</v>
      </c>
      <c r="AI537" s="20">
        <v>17</v>
      </c>
      <c r="AK537" s="20">
        <v>366</v>
      </c>
      <c r="AL537" s="20">
        <v>15265</v>
      </c>
      <c r="AO537" s="29">
        <v>1.1000000000000014</v>
      </c>
      <c r="AP537" s="14">
        <v>5.0000000000000001E-3</v>
      </c>
      <c r="AQ537" s="15">
        <v>0.5</v>
      </c>
      <c r="AR537" s="16">
        <v>0.48010000000000003</v>
      </c>
      <c r="AS537" s="16">
        <v>8.6E-3</v>
      </c>
      <c r="AT537" s="16">
        <v>6.1000000000000004E-3</v>
      </c>
      <c r="AU537" s="17">
        <v>0.48121177269041138</v>
      </c>
      <c r="AV537" s="16">
        <v>0.51097660144251733</v>
      </c>
      <c r="AW537" s="18">
        <v>15.503808437230402</v>
      </c>
      <c r="AX537" s="19">
        <v>0.51255266999999993</v>
      </c>
      <c r="BF537" s="19"/>
      <c r="BG537" s="14"/>
      <c r="BI537" s="55" t="s">
        <v>132</v>
      </c>
      <c r="BJ537" s="31" t="s">
        <v>62</v>
      </c>
    </row>
    <row r="538" spans="1:62" s="20" customFormat="1" ht="12" customHeight="1" x14ac:dyDescent="0.2">
      <c r="A538" s="23" t="s">
        <v>497</v>
      </c>
      <c r="B538" s="19" t="s">
        <v>464</v>
      </c>
      <c r="C538" s="86">
        <v>34</v>
      </c>
      <c r="D538" s="19">
        <v>35.1</v>
      </c>
      <c r="E538" s="25">
        <v>1.1000000000000014</v>
      </c>
      <c r="F538" s="20" t="s">
        <v>54</v>
      </c>
      <c r="G538" s="23"/>
      <c r="H538" s="20" t="s">
        <v>128</v>
      </c>
      <c r="I538" s="20" t="s">
        <v>129</v>
      </c>
      <c r="J538" s="26">
        <v>43083</v>
      </c>
      <c r="L538" s="20" t="s">
        <v>130</v>
      </c>
      <c r="M538" s="20" t="s">
        <v>223</v>
      </c>
      <c r="O538" s="23" t="s">
        <v>132</v>
      </c>
      <c r="P538" s="23" t="s">
        <v>331</v>
      </c>
      <c r="Q538" s="23" t="s">
        <v>332</v>
      </c>
      <c r="R538" s="23" t="s">
        <v>497</v>
      </c>
      <c r="S538" s="19">
        <v>0.05</v>
      </c>
      <c r="V538" s="20">
        <v>39</v>
      </c>
      <c r="W538" s="20">
        <v>58</v>
      </c>
      <c r="Y538" s="20">
        <v>1871</v>
      </c>
      <c r="AA538" s="20">
        <v>60</v>
      </c>
      <c r="AB538" s="20">
        <v>0.5</v>
      </c>
      <c r="AD538" s="20">
        <v>2531</v>
      </c>
      <c r="AE538" s="20">
        <v>24935</v>
      </c>
      <c r="AF538" s="20">
        <v>914</v>
      </c>
      <c r="AG538" s="20">
        <v>12</v>
      </c>
      <c r="AH538" s="20">
        <v>26</v>
      </c>
      <c r="AI538" s="20">
        <v>25</v>
      </c>
      <c r="AK538" s="20">
        <v>76</v>
      </c>
      <c r="AL538" s="20">
        <v>13030</v>
      </c>
      <c r="AO538" s="29">
        <v>1.1000000000000014</v>
      </c>
      <c r="AP538" s="14">
        <v>0.05</v>
      </c>
      <c r="AQ538" s="15">
        <v>0.5</v>
      </c>
      <c r="AR538" s="16">
        <v>0.18709999999999999</v>
      </c>
      <c r="AS538" s="16">
        <v>5.7999999999999996E-3</v>
      </c>
      <c r="AT538" s="16">
        <v>3.8999999999999998E-3</v>
      </c>
      <c r="AU538" s="17">
        <v>0.24434238192580993</v>
      </c>
      <c r="AV538" s="16">
        <v>0.2594559131560244</v>
      </c>
      <c r="AW538" s="18">
        <v>8.3460914395833719</v>
      </c>
      <c r="AX538" s="19">
        <v>0.25820274999999998</v>
      </c>
      <c r="BF538" s="19"/>
      <c r="BG538" s="14"/>
      <c r="BI538" s="55" t="s">
        <v>132</v>
      </c>
      <c r="BJ538" s="31" t="s">
        <v>62</v>
      </c>
    </row>
    <row r="539" spans="1:62" s="20" customFormat="1" ht="12" customHeight="1" x14ac:dyDescent="0.2">
      <c r="A539" s="23" t="s">
        <v>498</v>
      </c>
      <c r="B539" s="19" t="s">
        <v>464</v>
      </c>
      <c r="C539" s="86">
        <v>35.1</v>
      </c>
      <c r="D539" s="19">
        <v>36.200000000000003</v>
      </c>
      <c r="E539" s="25">
        <v>1.1000000000000014</v>
      </c>
      <c r="F539" s="20" t="s">
        <v>54</v>
      </c>
      <c r="G539" s="23"/>
      <c r="H539" s="20" t="s">
        <v>128</v>
      </c>
      <c r="I539" s="20" t="s">
        <v>129</v>
      </c>
      <c r="J539" s="26">
        <v>43083</v>
      </c>
      <c r="L539" s="20" t="s">
        <v>130</v>
      </c>
      <c r="M539" s="20" t="s">
        <v>223</v>
      </c>
      <c r="O539" s="23" t="s">
        <v>132</v>
      </c>
      <c r="P539" s="23" t="s">
        <v>331</v>
      </c>
      <c r="Q539" s="23" t="s">
        <v>332</v>
      </c>
      <c r="R539" s="23" t="s">
        <v>498</v>
      </c>
      <c r="S539" s="19">
        <v>0.06</v>
      </c>
      <c r="V539" s="20">
        <v>52</v>
      </c>
      <c r="W539" s="20">
        <v>87</v>
      </c>
      <c r="Y539" s="20">
        <v>4657</v>
      </c>
      <c r="AA539" s="20">
        <v>52</v>
      </c>
      <c r="AB539" s="20">
        <v>0.5</v>
      </c>
      <c r="AD539" s="20">
        <v>4733</v>
      </c>
      <c r="AE539" s="20">
        <v>23720</v>
      </c>
      <c r="AF539" s="20">
        <v>745</v>
      </c>
      <c r="AG539" s="20">
        <v>15</v>
      </c>
      <c r="AH539" s="20">
        <v>23</v>
      </c>
      <c r="AI539" s="20">
        <v>25</v>
      </c>
      <c r="AK539" s="20">
        <v>83</v>
      </c>
      <c r="AL539" s="20">
        <v>11870</v>
      </c>
      <c r="AO539" s="29">
        <v>1.1000000000000014</v>
      </c>
      <c r="AP539" s="14">
        <v>0.06</v>
      </c>
      <c r="AQ539" s="15">
        <v>0.5</v>
      </c>
      <c r="AR539" s="16">
        <v>0.4657</v>
      </c>
      <c r="AS539" s="16">
        <v>8.6999999999999994E-3</v>
      </c>
      <c r="AT539" s="16">
        <v>5.1999999999999998E-3</v>
      </c>
      <c r="AU539" s="17">
        <v>0.52083085556444586</v>
      </c>
      <c r="AV539" s="16">
        <v>0.55304627942661744</v>
      </c>
      <c r="AW539" s="18">
        <v>17.276520995661809</v>
      </c>
      <c r="AX539" s="19">
        <v>0.55098723999999999</v>
      </c>
      <c r="BF539" s="19"/>
      <c r="BG539" s="14"/>
      <c r="BI539" s="55" t="s">
        <v>132</v>
      </c>
      <c r="BJ539" s="31" t="s">
        <v>62</v>
      </c>
    </row>
    <row r="540" spans="1:62" s="20" customFormat="1" ht="12" customHeight="1" x14ac:dyDescent="0.2">
      <c r="A540" s="23" t="s">
        <v>499</v>
      </c>
      <c r="B540" s="19" t="s">
        <v>464</v>
      </c>
      <c r="C540" s="86">
        <v>36.200000000000003</v>
      </c>
      <c r="D540" s="19">
        <v>37.299999999999997</v>
      </c>
      <c r="E540" s="25">
        <v>1.0999999999999943</v>
      </c>
      <c r="F540" s="20" t="s">
        <v>54</v>
      </c>
      <c r="G540" s="23"/>
      <c r="H540" s="20" t="s">
        <v>128</v>
      </c>
      <c r="I540" s="20" t="s">
        <v>129</v>
      </c>
      <c r="J540" s="26">
        <v>43083</v>
      </c>
      <c r="L540" s="20" t="s">
        <v>130</v>
      </c>
      <c r="M540" s="20" t="s">
        <v>223</v>
      </c>
      <c r="O540" s="23" t="s">
        <v>132</v>
      </c>
      <c r="P540" s="23" t="s">
        <v>331</v>
      </c>
      <c r="Q540" s="23" t="s">
        <v>332</v>
      </c>
      <c r="R540" s="23" t="s">
        <v>499</v>
      </c>
      <c r="S540" s="19">
        <v>7.0000000000000007E-2</v>
      </c>
      <c r="V540" s="20">
        <v>57</v>
      </c>
      <c r="W540" s="20">
        <v>73</v>
      </c>
      <c r="Y540" s="20">
        <v>8472</v>
      </c>
      <c r="AA540" s="20">
        <v>123</v>
      </c>
      <c r="AB540" s="20">
        <v>0.5</v>
      </c>
      <c r="AD540" s="20">
        <v>6090</v>
      </c>
      <c r="AE540" s="20">
        <v>22995</v>
      </c>
      <c r="AF540" s="20">
        <v>740</v>
      </c>
      <c r="AG540" s="20">
        <v>15</v>
      </c>
      <c r="AH540" s="20">
        <v>32</v>
      </c>
      <c r="AI540" s="20">
        <v>22</v>
      </c>
      <c r="AK540" s="20">
        <v>91</v>
      </c>
      <c r="AL540" s="20">
        <v>13065</v>
      </c>
      <c r="AO540" s="29">
        <v>1.0999999999999943</v>
      </c>
      <c r="AP540" s="14">
        <v>7.0000000000000007E-2</v>
      </c>
      <c r="AQ540" s="15">
        <v>0.5</v>
      </c>
      <c r="AR540" s="16">
        <v>0.84719999999999995</v>
      </c>
      <c r="AS540" s="16">
        <v>7.3000000000000001E-3</v>
      </c>
      <c r="AT540" s="16">
        <v>5.7000000000000002E-3</v>
      </c>
      <c r="AU540" s="17">
        <v>0.890461707959878</v>
      </c>
      <c r="AV540" s="16">
        <v>0.9455402445874207</v>
      </c>
      <c r="AW540" s="18">
        <v>29.132050551740249</v>
      </c>
      <c r="AX540" s="19">
        <v>0.94254316999999999</v>
      </c>
      <c r="BF540" s="19"/>
      <c r="BG540" s="14"/>
      <c r="BI540" s="55" t="s">
        <v>132</v>
      </c>
      <c r="BJ540" s="31" t="s">
        <v>62</v>
      </c>
    </row>
    <row r="541" spans="1:62" s="20" customFormat="1" ht="12" customHeight="1" x14ac:dyDescent="0.2">
      <c r="A541" s="23" t="s">
        <v>500</v>
      </c>
      <c r="B541" s="19" t="s">
        <v>464</v>
      </c>
      <c r="C541" s="86">
        <v>37.299999999999997</v>
      </c>
      <c r="D541" s="19">
        <v>38.1</v>
      </c>
      <c r="E541" s="25">
        <v>0.80000000000000426</v>
      </c>
      <c r="F541" s="20" t="s">
        <v>54</v>
      </c>
      <c r="G541" s="23"/>
      <c r="H541" s="20" t="s">
        <v>128</v>
      </c>
      <c r="I541" s="20" t="s">
        <v>129</v>
      </c>
      <c r="J541" s="26">
        <v>43083</v>
      </c>
      <c r="L541" s="20" t="s">
        <v>130</v>
      </c>
      <c r="M541" s="20" t="s">
        <v>223</v>
      </c>
      <c r="O541" s="23" t="s">
        <v>150</v>
      </c>
      <c r="P541" s="23" t="s">
        <v>331</v>
      </c>
      <c r="Q541" s="23" t="s">
        <v>332</v>
      </c>
      <c r="R541" s="23" t="s">
        <v>500</v>
      </c>
      <c r="S541" s="19">
        <v>0.12</v>
      </c>
      <c r="V541" s="20">
        <v>54</v>
      </c>
      <c r="W541" s="20">
        <v>89</v>
      </c>
      <c r="Y541" s="20">
        <v>5564</v>
      </c>
      <c r="AA541" s="20">
        <v>55</v>
      </c>
      <c r="AB541" s="20">
        <v>0.5</v>
      </c>
      <c r="AD541" s="20">
        <v>6090</v>
      </c>
      <c r="AE541" s="20">
        <v>26690</v>
      </c>
      <c r="AF541" s="20">
        <v>915</v>
      </c>
      <c r="AG541" s="20">
        <v>4</v>
      </c>
      <c r="AH541" s="20">
        <v>22</v>
      </c>
      <c r="AI541" s="20">
        <v>21</v>
      </c>
      <c r="AK541" s="20">
        <v>160</v>
      </c>
      <c r="AL541" s="20">
        <v>15860</v>
      </c>
      <c r="AO541" s="29">
        <v>0.80000000000000426</v>
      </c>
      <c r="AP541" s="14">
        <v>0.12</v>
      </c>
      <c r="AQ541" s="15">
        <v>0.5</v>
      </c>
      <c r="AR541" s="16">
        <v>0.55640000000000001</v>
      </c>
      <c r="AS541" s="16">
        <v>8.8999999999999999E-3</v>
      </c>
      <c r="AT541" s="16">
        <v>5.4000000000000003E-3</v>
      </c>
      <c r="AU541" s="17">
        <v>0.6667605482745137</v>
      </c>
      <c r="AV541" s="16">
        <v>0.70800229393483693</v>
      </c>
      <c r="AW541" s="18">
        <v>22.485298332132437</v>
      </c>
      <c r="AX541" s="19">
        <v>0.70168717999999997</v>
      </c>
      <c r="BF541" s="19"/>
      <c r="BG541" s="14"/>
      <c r="BI541" s="55" t="s">
        <v>150</v>
      </c>
      <c r="BJ541" s="31" t="s">
        <v>62</v>
      </c>
    </row>
    <row r="542" spans="1:62" s="20" customFormat="1" ht="12" customHeight="1" x14ac:dyDescent="0.2">
      <c r="A542" s="23" t="s">
        <v>501</v>
      </c>
      <c r="B542" s="19" t="s">
        <v>464</v>
      </c>
      <c r="C542" s="86">
        <v>38.1</v>
      </c>
      <c r="D542" s="19">
        <v>39.22</v>
      </c>
      <c r="E542" s="25">
        <v>1.1199999999999974</v>
      </c>
      <c r="F542" s="20" t="s">
        <v>54</v>
      </c>
      <c r="G542" s="23"/>
      <c r="H542" s="20" t="s">
        <v>128</v>
      </c>
      <c r="I542" s="20" t="s">
        <v>129</v>
      </c>
      <c r="J542" s="26">
        <v>43083</v>
      </c>
      <c r="L542" s="20" t="s">
        <v>130</v>
      </c>
      <c r="M542" s="20" t="s">
        <v>223</v>
      </c>
      <c r="O542" s="23" t="s">
        <v>150</v>
      </c>
      <c r="P542" s="23" t="s">
        <v>331</v>
      </c>
      <c r="Q542" s="23" t="s">
        <v>332</v>
      </c>
      <c r="R542" s="23" t="s">
        <v>501</v>
      </c>
      <c r="S542" s="19">
        <v>0.16</v>
      </c>
      <c r="V542" s="20">
        <v>42</v>
      </c>
      <c r="W542" s="20">
        <v>21</v>
      </c>
      <c r="Y542" s="20">
        <v>3150</v>
      </c>
      <c r="AA542" s="20">
        <v>110</v>
      </c>
      <c r="AB542" s="20">
        <v>0.5</v>
      </c>
      <c r="AD542" s="20">
        <v>6945</v>
      </c>
      <c r="AE542" s="20">
        <v>29975</v>
      </c>
      <c r="AF542" s="20">
        <v>975</v>
      </c>
      <c r="AG542" s="20">
        <v>6</v>
      </c>
      <c r="AH542" s="20">
        <v>22</v>
      </c>
      <c r="AI542" s="20">
        <v>31</v>
      </c>
      <c r="AK542" s="20">
        <v>325</v>
      </c>
      <c r="AL542" s="20">
        <v>17395</v>
      </c>
      <c r="AO542" s="29">
        <v>1.1199999999999974</v>
      </c>
      <c r="AP542" s="14">
        <v>0.16</v>
      </c>
      <c r="AQ542" s="15">
        <v>0.5</v>
      </c>
      <c r="AR542" s="16">
        <v>0.315</v>
      </c>
      <c r="AS542" s="16">
        <v>2.0999999999999999E-3</v>
      </c>
      <c r="AT542" s="16">
        <v>4.1999999999999997E-3</v>
      </c>
      <c r="AU542" s="17">
        <v>0.47360575373670971</v>
      </c>
      <c r="AV542" s="16">
        <v>0.50290012049164456</v>
      </c>
      <c r="AW542" s="18">
        <v>16.63781655644619</v>
      </c>
      <c r="AX542" s="19">
        <v>0.49354546000000005</v>
      </c>
      <c r="BF542" s="19"/>
      <c r="BG542" s="14"/>
      <c r="BI542" s="55" t="s">
        <v>150</v>
      </c>
      <c r="BJ542" s="31" t="s">
        <v>62</v>
      </c>
    </row>
    <row r="543" spans="1:62" s="20" customFormat="1" ht="12" customHeight="1" x14ac:dyDescent="0.2">
      <c r="A543" s="23" t="s">
        <v>502</v>
      </c>
      <c r="B543" s="19" t="s">
        <v>464</v>
      </c>
      <c r="C543" s="86">
        <v>39.22</v>
      </c>
      <c r="D543" s="19">
        <v>40.07</v>
      </c>
      <c r="E543" s="25">
        <v>0.85000000000000142</v>
      </c>
      <c r="F543" s="20" t="s">
        <v>54</v>
      </c>
      <c r="G543" s="23"/>
      <c r="H543" s="20" t="s">
        <v>128</v>
      </c>
      <c r="I543" s="20" t="s">
        <v>129</v>
      </c>
      <c r="J543" s="26">
        <v>43083</v>
      </c>
      <c r="L543" s="20" t="s">
        <v>130</v>
      </c>
      <c r="M543" s="20" t="s">
        <v>223</v>
      </c>
      <c r="O543" s="23" t="s">
        <v>150</v>
      </c>
      <c r="P543" s="23" t="s">
        <v>331</v>
      </c>
      <c r="Q543" s="23" t="s">
        <v>332</v>
      </c>
      <c r="R543" s="23" t="s">
        <v>502</v>
      </c>
      <c r="S543" s="19">
        <v>0.05</v>
      </c>
      <c r="V543" s="20">
        <v>17</v>
      </c>
      <c r="W543" s="20">
        <v>6</v>
      </c>
      <c r="Y543" s="20">
        <v>713</v>
      </c>
      <c r="AA543" s="20">
        <v>12</v>
      </c>
      <c r="AB543" s="20">
        <v>0.5</v>
      </c>
      <c r="AD543" s="20">
        <v>1738</v>
      </c>
      <c r="AE543" s="20">
        <v>10545</v>
      </c>
      <c r="AF543" s="20">
        <v>332</v>
      </c>
      <c r="AG543" s="20">
        <v>3</v>
      </c>
      <c r="AH543" s="20">
        <v>16</v>
      </c>
      <c r="AI543" s="20">
        <v>40</v>
      </c>
      <c r="AK543" s="20">
        <v>72</v>
      </c>
      <c r="AL543" s="20">
        <v>9045</v>
      </c>
      <c r="AO543" s="29">
        <v>0.85000000000000142</v>
      </c>
      <c r="AP543" s="14">
        <v>0.05</v>
      </c>
      <c r="AQ543" s="15">
        <v>0.5</v>
      </c>
      <c r="AR543" s="16">
        <v>7.1300000000000002E-2</v>
      </c>
      <c r="AS543" s="16">
        <v>5.9999999999999995E-4</v>
      </c>
      <c r="AT543" s="16">
        <v>1.6999999999999999E-3</v>
      </c>
      <c r="AU543" s="17">
        <v>0.12817739089943433</v>
      </c>
      <c r="AV543" s="16">
        <v>0.13610566345328956</v>
      </c>
      <c r="AW543" s="18">
        <v>4.5924914395833714</v>
      </c>
      <c r="AX543" s="19">
        <v>0.13500301000000001</v>
      </c>
      <c r="BF543" s="19"/>
      <c r="BG543" s="14"/>
      <c r="BI543" s="55" t="s">
        <v>150</v>
      </c>
      <c r="BJ543" s="31" t="s">
        <v>62</v>
      </c>
    </row>
    <row r="544" spans="1:62" s="20" customFormat="1" ht="12" customHeight="1" x14ac:dyDescent="0.2">
      <c r="A544" s="23" t="s">
        <v>503</v>
      </c>
      <c r="B544" s="19" t="s">
        <v>464</v>
      </c>
      <c r="C544" s="86">
        <v>40.07</v>
      </c>
      <c r="D544" s="19">
        <v>40.950000000000003</v>
      </c>
      <c r="E544" s="25">
        <v>0.88000000000000256</v>
      </c>
      <c r="F544" s="20" t="s">
        <v>54</v>
      </c>
      <c r="G544" s="23"/>
      <c r="H544" s="20" t="s">
        <v>128</v>
      </c>
      <c r="I544" s="20" t="s">
        <v>129</v>
      </c>
      <c r="J544" s="26">
        <v>43083</v>
      </c>
      <c r="L544" s="20" t="s">
        <v>130</v>
      </c>
      <c r="M544" s="20" t="s">
        <v>223</v>
      </c>
      <c r="O544" s="23" t="s">
        <v>150</v>
      </c>
      <c r="P544" s="23" t="s">
        <v>331</v>
      </c>
      <c r="Q544" s="23" t="s">
        <v>332</v>
      </c>
      <c r="R544" s="23" t="s">
        <v>503</v>
      </c>
      <c r="S544" s="19">
        <v>0.06</v>
      </c>
      <c r="V544" s="20">
        <v>54</v>
      </c>
      <c r="W544" s="20">
        <v>52</v>
      </c>
      <c r="Y544" s="20">
        <v>2273</v>
      </c>
      <c r="AA544" s="20">
        <v>39</v>
      </c>
      <c r="AB544" s="20">
        <v>0.5</v>
      </c>
      <c r="AD544" s="20">
        <v>5925</v>
      </c>
      <c r="AE544" s="20">
        <v>22510</v>
      </c>
      <c r="AF544" s="20">
        <v>762</v>
      </c>
      <c r="AG544" s="20">
        <v>3</v>
      </c>
      <c r="AH544" s="20">
        <v>21</v>
      </c>
      <c r="AI544" s="20">
        <v>34</v>
      </c>
      <c r="AK544" s="20">
        <v>214</v>
      </c>
      <c r="AL544" s="20">
        <v>15810</v>
      </c>
      <c r="AO544" s="29">
        <v>0.88000000000000256</v>
      </c>
      <c r="AP544" s="14">
        <v>0.06</v>
      </c>
      <c r="AQ544" s="15">
        <v>0.5</v>
      </c>
      <c r="AR544" s="16">
        <v>0.2273</v>
      </c>
      <c r="AS544" s="16">
        <v>5.1999999999999998E-3</v>
      </c>
      <c r="AT544" s="16">
        <v>5.4000000000000003E-3</v>
      </c>
      <c r="AU544" s="17">
        <v>0.2950216893532408</v>
      </c>
      <c r="AV544" s="16">
        <v>0.31326993380632417</v>
      </c>
      <c r="AW544" s="18">
        <v>10.050620995661811</v>
      </c>
      <c r="AX544" s="19">
        <v>0.31088902000000002</v>
      </c>
      <c r="BF544" s="19"/>
      <c r="BG544" s="14"/>
      <c r="BI544" s="55" t="s">
        <v>150</v>
      </c>
      <c r="BJ544" s="31" t="s">
        <v>62</v>
      </c>
    </row>
    <row r="545" spans="1:66" s="20" customFormat="1" ht="12" customHeight="1" x14ac:dyDescent="0.2">
      <c r="A545" s="23" t="s">
        <v>504</v>
      </c>
      <c r="B545" s="19" t="s">
        <v>464</v>
      </c>
      <c r="C545" s="86">
        <v>40.950000000000003</v>
      </c>
      <c r="D545" s="19">
        <v>41.87</v>
      </c>
      <c r="E545" s="25">
        <v>0.9199999999999946</v>
      </c>
      <c r="F545" s="20" t="s">
        <v>54</v>
      </c>
      <c r="G545" s="23"/>
      <c r="H545" s="20" t="s">
        <v>128</v>
      </c>
      <c r="I545" s="20" t="s">
        <v>129</v>
      </c>
      <c r="J545" s="26">
        <v>43083</v>
      </c>
      <c r="L545" s="20" t="s">
        <v>130</v>
      </c>
      <c r="M545" s="20" t="s">
        <v>223</v>
      </c>
      <c r="O545" s="23" t="s">
        <v>150</v>
      </c>
      <c r="P545" s="23" t="s">
        <v>331</v>
      </c>
      <c r="Q545" s="23" t="s">
        <v>332</v>
      </c>
      <c r="R545" s="23" t="s">
        <v>504</v>
      </c>
      <c r="S545" s="19">
        <v>0.51</v>
      </c>
      <c r="T545" s="20">
        <v>0.6</v>
      </c>
      <c r="V545" s="20">
        <v>293</v>
      </c>
      <c r="W545" s="20">
        <v>71</v>
      </c>
      <c r="Y545" s="20">
        <v>7032</v>
      </c>
      <c r="AA545" s="20">
        <v>1918</v>
      </c>
      <c r="AB545" s="20">
        <v>0.5</v>
      </c>
      <c r="AD545" s="20">
        <v>10245</v>
      </c>
      <c r="AE545" s="20">
        <v>43900</v>
      </c>
      <c r="AF545" s="20">
        <v>2070</v>
      </c>
      <c r="AG545" s="20">
        <v>54</v>
      </c>
      <c r="AH545" s="20">
        <v>46</v>
      </c>
      <c r="AI545" s="20">
        <v>65</v>
      </c>
      <c r="AK545" s="20">
        <v>272</v>
      </c>
      <c r="AL545" s="20">
        <v>34700</v>
      </c>
      <c r="AO545" s="29">
        <v>0.9199999999999946</v>
      </c>
      <c r="AP545" s="14">
        <v>0.55499999999999994</v>
      </c>
      <c r="AQ545" s="15">
        <v>0.5</v>
      </c>
      <c r="AR545" s="16">
        <v>0.70320000000000005</v>
      </c>
      <c r="AS545" s="16">
        <v>7.1000000000000004E-3</v>
      </c>
      <c r="AT545" s="16">
        <v>2.93E-2</v>
      </c>
      <c r="AU545" s="17">
        <v>1.2887515989764815</v>
      </c>
      <c r="AV545" s="16">
        <v>1.3684659219097577</v>
      </c>
      <c r="AW545" s="18">
        <v>46.371034021544503</v>
      </c>
      <c r="AX545" s="19">
        <v>1.3253897500000003</v>
      </c>
      <c r="BF545" s="19"/>
      <c r="BG545" s="14"/>
      <c r="BI545" s="55" t="s">
        <v>150</v>
      </c>
      <c r="BJ545" s="31" t="s">
        <v>62</v>
      </c>
    </row>
    <row r="546" spans="1:66" s="20" customFormat="1" ht="12" customHeight="1" x14ac:dyDescent="0.2">
      <c r="A546" s="23" t="s">
        <v>505</v>
      </c>
      <c r="B546" s="19" t="s">
        <v>464</v>
      </c>
      <c r="C546" s="86">
        <v>41.87</v>
      </c>
      <c r="D546" s="19">
        <v>42.4</v>
      </c>
      <c r="E546" s="25">
        <v>0.53000000000000114</v>
      </c>
      <c r="F546" s="20" t="s">
        <v>54</v>
      </c>
      <c r="G546" s="23"/>
      <c r="H546" s="20" t="s">
        <v>128</v>
      </c>
      <c r="I546" s="20" t="s">
        <v>129</v>
      </c>
      <c r="J546" s="26">
        <v>43083</v>
      </c>
      <c r="L546" s="20" t="s">
        <v>130</v>
      </c>
      <c r="M546" s="20" t="s">
        <v>223</v>
      </c>
      <c r="O546" s="23" t="s">
        <v>150</v>
      </c>
      <c r="P546" s="23" t="s">
        <v>331</v>
      </c>
      <c r="Q546" s="23" t="s">
        <v>332</v>
      </c>
      <c r="R546" s="23" t="s">
        <v>505</v>
      </c>
      <c r="S546" s="19">
        <v>3.66</v>
      </c>
      <c r="T546" s="20">
        <v>3.72</v>
      </c>
      <c r="V546" s="20">
        <v>5770</v>
      </c>
      <c r="W546" s="20">
        <v>222</v>
      </c>
      <c r="Y546" s="20" t="s">
        <v>214</v>
      </c>
      <c r="Z546" s="20">
        <v>42552</v>
      </c>
      <c r="AA546" s="20">
        <v>15095</v>
      </c>
      <c r="AB546" s="20">
        <v>0.5</v>
      </c>
      <c r="AD546" s="20">
        <v>153750</v>
      </c>
      <c r="AE546" s="20">
        <v>201050</v>
      </c>
      <c r="AF546" s="20">
        <v>2562</v>
      </c>
      <c r="AG546" s="20">
        <v>575</v>
      </c>
      <c r="AH546" s="20">
        <v>175</v>
      </c>
      <c r="AI546" s="20">
        <v>293</v>
      </c>
      <c r="AK546" s="20">
        <v>341</v>
      </c>
      <c r="AL546" s="20">
        <v>18205</v>
      </c>
      <c r="AO546" s="29">
        <v>0.53000000000000114</v>
      </c>
      <c r="AP546" s="14">
        <v>3.6900000000000004</v>
      </c>
      <c r="AQ546" s="15">
        <v>0.5</v>
      </c>
      <c r="AR546" s="16">
        <v>4.2552000000000003</v>
      </c>
      <c r="AS546" s="16">
        <v>2.2200000000000001E-2</v>
      </c>
      <c r="AT546" s="16">
        <v>0.57699999999999996</v>
      </c>
      <c r="AU546" s="17">
        <v>8.9133916622265215</v>
      </c>
      <c r="AV546" s="16">
        <v>9.464719770729193</v>
      </c>
      <c r="AW546" s="18">
        <v>319.5666498521349</v>
      </c>
      <c r="AX546" s="19">
        <v>9.0643572600000013</v>
      </c>
      <c r="AZ546" s="106"/>
      <c r="BC546" s="20">
        <v>0.53000000000000114</v>
      </c>
      <c r="BD546" s="14">
        <v>3.6900000000000004</v>
      </c>
      <c r="BE546" s="15">
        <v>0</v>
      </c>
      <c r="BF546" s="16">
        <v>4.2552000000000003</v>
      </c>
      <c r="BG546" s="16">
        <v>2.2200000000000001E-2</v>
      </c>
      <c r="BH546" s="16">
        <v>0.57699999999999996</v>
      </c>
      <c r="BI546" s="55" t="s">
        <v>150</v>
      </c>
      <c r="BJ546" s="31" t="s">
        <v>62</v>
      </c>
      <c r="BK546" s="17">
        <v>8.9061840009361983</v>
      </c>
      <c r="BL546" s="16">
        <v>9.4570662874199893</v>
      </c>
      <c r="BM546" s="18">
        <v>319.30140619294372</v>
      </c>
      <c r="BN546" s="19">
        <v>9.0539072600000008</v>
      </c>
    </row>
    <row r="547" spans="1:66" s="33" customFormat="1" ht="12" customHeight="1" x14ac:dyDescent="0.2">
      <c r="A547" s="32" t="s">
        <v>506</v>
      </c>
      <c r="B547" s="37" t="s">
        <v>464</v>
      </c>
      <c r="C547" s="88">
        <v>42.4</v>
      </c>
      <c r="D547" s="37">
        <v>42.8</v>
      </c>
      <c r="E547" s="35">
        <v>0.39999999999999858</v>
      </c>
      <c r="F547" s="33" t="s">
        <v>64</v>
      </c>
      <c r="G547" s="32"/>
      <c r="J547" s="36"/>
      <c r="O547" s="32"/>
      <c r="P547" s="32" t="s">
        <v>469</v>
      </c>
      <c r="Q547" s="32"/>
      <c r="R547" s="32"/>
      <c r="S547" s="37"/>
      <c r="AO547" s="29">
        <v>0.39999999999999858</v>
      </c>
      <c r="AP547" s="14">
        <v>0</v>
      </c>
      <c r="AQ547" s="15" t="s">
        <v>65</v>
      </c>
      <c r="AR547" s="16" t="s">
        <v>65</v>
      </c>
      <c r="AS547" s="16" t="s">
        <v>65</v>
      </c>
      <c r="AT547" s="16" t="s">
        <v>65</v>
      </c>
      <c r="AU547" s="17">
        <v>0</v>
      </c>
      <c r="AV547" s="16">
        <v>0</v>
      </c>
      <c r="AW547" s="18">
        <v>0</v>
      </c>
      <c r="AX547" s="19" t="s">
        <v>65</v>
      </c>
      <c r="BC547" s="20">
        <v>0.70000000000000284</v>
      </c>
      <c r="BD547" s="14">
        <v>2.2599999999999998</v>
      </c>
      <c r="BE547" s="15">
        <v>0</v>
      </c>
      <c r="BF547" s="16">
        <v>4.4861000000000004</v>
      </c>
      <c r="BG547" s="16">
        <v>1.9E-2</v>
      </c>
      <c r="BH547" s="16">
        <v>0.1968</v>
      </c>
      <c r="BI547" s="20"/>
      <c r="BJ547" s="31" t="s">
        <v>62</v>
      </c>
      <c r="BK547" s="17">
        <v>6.9026778960560149</v>
      </c>
      <c r="BL547" s="16">
        <v>7.3296355001029045</v>
      </c>
      <c r="BM547" s="18">
        <v>241.44607967372701</v>
      </c>
      <c r="BN547" s="19">
        <v>7.1225599200000005</v>
      </c>
    </row>
    <row r="548" spans="1:66" s="20" customFormat="1" ht="12" customHeight="1" x14ac:dyDescent="0.2">
      <c r="A548" s="23" t="s">
        <v>507</v>
      </c>
      <c r="B548" s="19" t="s">
        <v>464</v>
      </c>
      <c r="C548" s="86">
        <v>42.8</v>
      </c>
      <c r="D548" s="19">
        <v>43.5</v>
      </c>
      <c r="E548" s="25">
        <v>0.70000000000000284</v>
      </c>
      <c r="F548" s="20" t="s">
        <v>54</v>
      </c>
      <c r="G548" s="23"/>
      <c r="H548" s="20" t="s">
        <v>128</v>
      </c>
      <c r="I548" s="20" t="s">
        <v>129</v>
      </c>
      <c r="J548" s="26">
        <v>43083</v>
      </c>
      <c r="L548" s="20" t="s">
        <v>130</v>
      </c>
      <c r="M548" s="20" t="s">
        <v>223</v>
      </c>
      <c r="O548" s="23" t="s">
        <v>150</v>
      </c>
      <c r="P548" s="23" t="s">
        <v>331</v>
      </c>
      <c r="Q548" s="23" t="s">
        <v>332</v>
      </c>
      <c r="R548" s="23" t="s">
        <v>507</v>
      </c>
      <c r="S548" s="19">
        <v>2.2599999999999998</v>
      </c>
      <c r="V548" s="20">
        <v>1968</v>
      </c>
      <c r="W548" s="20">
        <v>190</v>
      </c>
      <c r="Y548" s="20" t="s">
        <v>214</v>
      </c>
      <c r="Z548" s="20">
        <v>44861</v>
      </c>
      <c r="AA548" s="20">
        <v>9570</v>
      </c>
      <c r="AB548" s="20">
        <v>0.5</v>
      </c>
      <c r="AD548" s="20">
        <v>148200</v>
      </c>
      <c r="AE548" s="20">
        <v>197500</v>
      </c>
      <c r="AF548" s="20">
        <v>2330</v>
      </c>
      <c r="AG548" s="20">
        <v>440</v>
      </c>
      <c r="AH548" s="20">
        <v>105</v>
      </c>
      <c r="AI548" s="20">
        <v>198</v>
      </c>
      <c r="AK548" s="20">
        <v>296</v>
      </c>
      <c r="AL548" s="20">
        <v>23090</v>
      </c>
      <c r="AO548" s="29">
        <v>0.70000000000000284</v>
      </c>
      <c r="AP548" s="14">
        <v>2.2599999999999998</v>
      </c>
      <c r="AQ548" s="15">
        <v>0.5</v>
      </c>
      <c r="AR548" s="16">
        <v>4.4861000000000004</v>
      </c>
      <c r="AS548" s="16">
        <v>1.9E-2</v>
      </c>
      <c r="AT548" s="16">
        <v>0.1968</v>
      </c>
      <c r="AU548" s="17">
        <v>6.9098855573463371</v>
      </c>
      <c r="AV548" s="16">
        <v>7.3372889834121064</v>
      </c>
      <c r="AW548" s="18">
        <v>241.7113233329182</v>
      </c>
      <c r="AX548" s="19">
        <v>7.1330099200000001</v>
      </c>
      <c r="AZ548" s="106"/>
      <c r="BC548" s="20">
        <v>0.89999999999999858</v>
      </c>
      <c r="BD548" s="14">
        <v>2.6500000000000004</v>
      </c>
      <c r="BE548" s="15">
        <v>0</v>
      </c>
      <c r="BF548" s="16">
        <v>6.4043999999999999</v>
      </c>
      <c r="BG548" s="16">
        <v>2.1299999999999999E-2</v>
      </c>
      <c r="BH548" s="16">
        <v>0.54090000000000005</v>
      </c>
      <c r="BI548" s="55" t="s">
        <v>150</v>
      </c>
      <c r="BJ548" s="31" t="s">
        <v>62</v>
      </c>
      <c r="BK548" s="17">
        <v>9.8147984428575317</v>
      </c>
      <c r="BL548" s="16">
        <v>10.421882083506608</v>
      </c>
      <c r="BM548" s="18">
        <v>338.50103236078616</v>
      </c>
      <c r="BN548" s="19">
        <v>10.100910450000001</v>
      </c>
    </row>
    <row r="549" spans="1:66" s="20" customFormat="1" ht="12" customHeight="1" x14ac:dyDescent="0.2">
      <c r="A549" s="23" t="s">
        <v>508</v>
      </c>
      <c r="B549" s="19" t="s">
        <v>464</v>
      </c>
      <c r="C549" s="86">
        <v>43.5</v>
      </c>
      <c r="D549" s="19">
        <v>44.4</v>
      </c>
      <c r="E549" s="25">
        <v>0.89999999999999858</v>
      </c>
      <c r="F549" s="20" t="s">
        <v>54</v>
      </c>
      <c r="G549" s="23"/>
      <c r="H549" s="20" t="s">
        <v>128</v>
      </c>
      <c r="I549" s="20" t="s">
        <v>129</v>
      </c>
      <c r="J549" s="26">
        <v>43083</v>
      </c>
      <c r="L549" s="20" t="s">
        <v>130</v>
      </c>
      <c r="M549" s="20" t="s">
        <v>223</v>
      </c>
      <c r="O549" s="23" t="s">
        <v>150</v>
      </c>
      <c r="P549" s="23" t="s">
        <v>331</v>
      </c>
      <c r="Q549" s="23" t="s">
        <v>332</v>
      </c>
      <c r="R549" s="23" t="s">
        <v>508</v>
      </c>
      <c r="S549" s="19">
        <v>2.58</v>
      </c>
      <c r="T549" s="20">
        <v>2.72</v>
      </c>
      <c r="V549" s="20">
        <v>5409</v>
      </c>
      <c r="W549" s="20">
        <v>213</v>
      </c>
      <c r="Y549" s="20" t="s">
        <v>214</v>
      </c>
      <c r="Z549" s="20">
        <v>64044</v>
      </c>
      <c r="AA549" s="20">
        <v>10965</v>
      </c>
      <c r="AB549" s="20">
        <v>0.5</v>
      </c>
      <c r="AD549" s="20">
        <v>161850</v>
      </c>
      <c r="AE549" s="20">
        <v>215650</v>
      </c>
      <c r="AF549" s="20">
        <v>2314</v>
      </c>
      <c r="AG549" s="20">
        <v>556</v>
      </c>
      <c r="AH549" s="20">
        <v>147</v>
      </c>
      <c r="AI549" s="20">
        <v>328</v>
      </c>
      <c r="AK549" s="20">
        <v>309</v>
      </c>
      <c r="AL549" s="20">
        <v>5255</v>
      </c>
      <c r="AO549" s="29">
        <v>0.89999999999999858</v>
      </c>
      <c r="AP549" s="14">
        <v>2.6500000000000004</v>
      </c>
      <c r="AQ549" s="15">
        <v>0.5</v>
      </c>
      <c r="AR549" s="16">
        <v>6.4043999999999999</v>
      </c>
      <c r="AS549" s="16">
        <v>2.1299999999999999E-2</v>
      </c>
      <c r="AT549" s="16">
        <v>0.54090000000000005</v>
      </c>
      <c r="AU549" s="17">
        <v>9.8220061041478548</v>
      </c>
      <c r="AV549" s="16">
        <v>10.429535566815812</v>
      </c>
      <c r="AW549" s="18">
        <v>338.76627601997734</v>
      </c>
      <c r="AX549" s="19">
        <v>10.111360450000001</v>
      </c>
      <c r="AZ549" s="106"/>
      <c r="BC549" s="20">
        <v>0.89999999999999858</v>
      </c>
      <c r="BD549" s="14">
        <v>2.7800000000000002</v>
      </c>
      <c r="BE549" s="15">
        <v>0</v>
      </c>
      <c r="BF549" s="16">
        <v>5.8475000000000001</v>
      </c>
      <c r="BG549" s="16">
        <v>1.4800000000000001E-2</v>
      </c>
      <c r="BH549" s="16">
        <v>0.64959999999999996</v>
      </c>
      <c r="BI549" s="55" t="s">
        <v>150</v>
      </c>
      <c r="BJ549" s="31" t="s">
        <v>62</v>
      </c>
      <c r="BK549" s="17">
        <v>9.6428486537417157</v>
      </c>
      <c r="BL549" s="16">
        <v>10.239296527941484</v>
      </c>
      <c r="BM549" s="18">
        <v>334.37301658980584</v>
      </c>
      <c r="BN549" s="19">
        <v>9.8813064799999992</v>
      </c>
    </row>
    <row r="550" spans="1:66" s="20" customFormat="1" ht="12" customHeight="1" x14ac:dyDescent="0.2">
      <c r="A550" s="23" t="s">
        <v>509</v>
      </c>
      <c r="B550" s="19" t="s">
        <v>464</v>
      </c>
      <c r="C550" s="86">
        <v>44.4</v>
      </c>
      <c r="D550" s="19">
        <v>45.3</v>
      </c>
      <c r="E550" s="25">
        <v>0.89999999999999858</v>
      </c>
      <c r="F550" s="20" t="s">
        <v>54</v>
      </c>
      <c r="G550" s="23"/>
      <c r="H550" s="20" t="s">
        <v>128</v>
      </c>
      <c r="I550" s="20" t="s">
        <v>129</v>
      </c>
      <c r="J550" s="26">
        <v>43083</v>
      </c>
      <c r="L550" s="20" t="s">
        <v>130</v>
      </c>
      <c r="M550" s="20" t="s">
        <v>223</v>
      </c>
      <c r="N550" s="20" t="s">
        <v>75</v>
      </c>
      <c r="O550" s="23" t="s">
        <v>150</v>
      </c>
      <c r="P550" s="23" t="s">
        <v>331</v>
      </c>
      <c r="Q550" s="23" t="s">
        <v>332</v>
      </c>
      <c r="R550" s="23" t="s">
        <v>509</v>
      </c>
      <c r="S550" s="19">
        <v>2.7</v>
      </c>
      <c r="T550" s="20">
        <v>2.86</v>
      </c>
      <c r="V550" s="20">
        <v>6496</v>
      </c>
      <c r="W550" s="20">
        <v>148</v>
      </c>
      <c r="Y550" s="20" t="s">
        <v>214</v>
      </c>
      <c r="Z550" s="20">
        <v>58475</v>
      </c>
      <c r="AA550" s="20">
        <v>8945</v>
      </c>
      <c r="AB550" s="20">
        <v>0.5</v>
      </c>
      <c r="AD550" s="20">
        <v>157200</v>
      </c>
      <c r="AE550" s="20">
        <v>215600</v>
      </c>
      <c r="AF550" s="20">
        <v>3185</v>
      </c>
      <c r="AG550" s="20">
        <v>495</v>
      </c>
      <c r="AH550" s="20">
        <v>109</v>
      </c>
      <c r="AI550" s="20">
        <v>234</v>
      </c>
      <c r="AK550" s="20">
        <v>350</v>
      </c>
      <c r="AL550" s="20">
        <v>7265</v>
      </c>
      <c r="AO550" s="29">
        <v>0.89999999999999858</v>
      </c>
      <c r="AP550" s="14">
        <v>2.7800000000000002</v>
      </c>
      <c r="AQ550" s="15">
        <v>0.5</v>
      </c>
      <c r="AR550" s="16">
        <v>5.8475000000000001</v>
      </c>
      <c r="AS550" s="16">
        <v>1.4800000000000001E-2</v>
      </c>
      <c r="AT550" s="16">
        <v>0.64959999999999996</v>
      </c>
      <c r="AU550" s="17">
        <v>9.6500563150320389</v>
      </c>
      <c r="AV550" s="16">
        <v>10.246950011250687</v>
      </c>
      <c r="AW550" s="18">
        <v>334.63826024899703</v>
      </c>
      <c r="AX550" s="19">
        <v>9.8917564799999997</v>
      </c>
      <c r="AZ550" s="106"/>
      <c r="BC550" s="20">
        <v>0.89999999999999858</v>
      </c>
      <c r="BD550" s="14">
        <v>2.2199999999999998</v>
      </c>
      <c r="BE550" s="15">
        <v>0</v>
      </c>
      <c r="BF550" s="16">
        <v>5.234</v>
      </c>
      <c r="BG550" s="16">
        <v>1.4500000000000001E-2</v>
      </c>
      <c r="BH550" s="16">
        <v>0.53869999999999996</v>
      </c>
      <c r="BI550" s="55" t="s">
        <v>150</v>
      </c>
      <c r="BJ550" s="31" t="s">
        <v>62</v>
      </c>
      <c r="BK550" s="17">
        <v>8.2746824487693029</v>
      </c>
      <c r="BL550" s="16">
        <v>8.7865038962967912</v>
      </c>
      <c r="BM550" s="18">
        <v>285.37366144941325</v>
      </c>
      <c r="BN550" s="19">
        <v>8.4958108299999999</v>
      </c>
    </row>
    <row r="551" spans="1:66" s="20" customFormat="1" ht="12" customHeight="1" x14ac:dyDescent="0.2">
      <c r="A551" s="56" t="s">
        <v>510</v>
      </c>
      <c r="B551" s="61" t="s">
        <v>464</v>
      </c>
      <c r="C551" s="91">
        <v>44.4</v>
      </c>
      <c r="D551" s="61">
        <v>45.3</v>
      </c>
      <c r="E551" s="92">
        <v>0.89999999999999858</v>
      </c>
      <c r="F551" s="57" t="s">
        <v>76</v>
      </c>
      <c r="G551" s="56" t="s">
        <v>509</v>
      </c>
      <c r="H551" s="57" t="s">
        <v>128</v>
      </c>
      <c r="I551" s="57" t="s">
        <v>129</v>
      </c>
      <c r="J551" s="60">
        <v>43083</v>
      </c>
      <c r="K551" s="57"/>
      <c r="L551" s="57" t="s">
        <v>130</v>
      </c>
      <c r="M551" s="57" t="s">
        <v>223</v>
      </c>
      <c r="N551" s="57" t="s">
        <v>75</v>
      </c>
      <c r="O551" s="56" t="s">
        <v>150</v>
      </c>
      <c r="P551" s="56" t="s">
        <v>331</v>
      </c>
      <c r="Q551" s="56" t="s">
        <v>332</v>
      </c>
      <c r="R551" s="56" t="s">
        <v>510</v>
      </c>
      <c r="S551" s="61">
        <v>2.2999999999999998</v>
      </c>
      <c r="T551" s="57">
        <v>2.14</v>
      </c>
      <c r="U551" s="57"/>
      <c r="V551" s="57">
        <v>5387</v>
      </c>
      <c r="W551" s="57">
        <v>145</v>
      </c>
      <c r="X551" s="57"/>
      <c r="Y551" s="57" t="s">
        <v>214</v>
      </c>
      <c r="Z551" s="57">
        <v>52340</v>
      </c>
      <c r="AA551" s="57">
        <v>8165</v>
      </c>
      <c r="AB551" s="57">
        <v>0.5</v>
      </c>
      <c r="AC551" s="57"/>
      <c r="AD551" s="57">
        <v>155000</v>
      </c>
      <c r="AE551" s="57">
        <v>209050</v>
      </c>
      <c r="AF551" s="57">
        <v>2462</v>
      </c>
      <c r="AG551" s="57">
        <v>420</v>
      </c>
      <c r="AH551" s="57">
        <v>96</v>
      </c>
      <c r="AI551" s="57">
        <v>225</v>
      </c>
      <c r="AJ551" s="57"/>
      <c r="AK551" s="57">
        <v>304</v>
      </c>
      <c r="AL551" s="57">
        <v>5990</v>
      </c>
      <c r="AM551" s="57"/>
      <c r="AN551" s="57"/>
      <c r="AO551" s="29">
        <v>0.89999999999999858</v>
      </c>
      <c r="AP551" s="14">
        <v>2.2199999999999998</v>
      </c>
      <c r="AQ551" s="15">
        <v>0.5</v>
      </c>
      <c r="AR551" s="16">
        <v>5.234</v>
      </c>
      <c r="AS551" s="16">
        <v>1.4500000000000001E-2</v>
      </c>
      <c r="AT551" s="16">
        <v>0.53869999999999996</v>
      </c>
      <c r="AU551" s="17">
        <v>8.2818901100596243</v>
      </c>
      <c r="AV551" s="16">
        <v>8.7941573796059931</v>
      </c>
      <c r="AW551" s="18">
        <v>285.63890510860443</v>
      </c>
      <c r="AX551" s="19">
        <v>8.5062608300000004</v>
      </c>
      <c r="AZ551" s="106"/>
      <c r="BC551" s="20">
        <v>0.89999999999999858</v>
      </c>
      <c r="BD551" s="14">
        <v>2.27</v>
      </c>
      <c r="BE551" s="15">
        <v>414</v>
      </c>
      <c r="BF551" s="16">
        <v>1.0752999999999999</v>
      </c>
      <c r="BG551" s="16">
        <v>0.82050000000000001</v>
      </c>
      <c r="BH551" s="16">
        <v>0.68200000000000005</v>
      </c>
      <c r="BI551" s="55" t="s">
        <v>150</v>
      </c>
      <c r="BJ551" s="31" t="s">
        <v>62</v>
      </c>
      <c r="BK551" s="17">
        <v>11.067817097009602</v>
      </c>
      <c r="BL551" s="16">
        <v>11.752404838307575</v>
      </c>
      <c r="BM551" s="18">
        <v>412.18645904010316</v>
      </c>
      <c r="BN551" s="19">
        <v>13.800157199999999</v>
      </c>
    </row>
    <row r="552" spans="1:66" s="20" customFormat="1" ht="12" customHeight="1" x14ac:dyDescent="0.2">
      <c r="A552" s="68" t="s">
        <v>511</v>
      </c>
      <c r="B552" s="73" t="s">
        <v>464</v>
      </c>
      <c r="C552" s="94">
        <v>44.4</v>
      </c>
      <c r="D552" s="73">
        <v>45.3</v>
      </c>
      <c r="E552" s="95">
        <v>0.89999999999999858</v>
      </c>
      <c r="F552" s="69" t="s">
        <v>77</v>
      </c>
      <c r="G552" s="68" t="s">
        <v>82</v>
      </c>
      <c r="H552" s="69" t="s">
        <v>79</v>
      </c>
      <c r="I552" s="69" t="s">
        <v>69</v>
      </c>
      <c r="J552" s="72">
        <v>43083</v>
      </c>
      <c r="K552" s="69"/>
      <c r="L552" s="69" t="s">
        <v>130</v>
      </c>
      <c r="M552" s="69" t="s">
        <v>223</v>
      </c>
      <c r="N552" s="69"/>
      <c r="O552" s="68" t="s">
        <v>150</v>
      </c>
      <c r="P552" s="68" t="s">
        <v>331</v>
      </c>
      <c r="Q552" s="68" t="s">
        <v>332</v>
      </c>
      <c r="R552" s="68" t="s">
        <v>511</v>
      </c>
      <c r="S552" s="73">
        <v>2.27</v>
      </c>
      <c r="T552" s="69"/>
      <c r="U552" s="69"/>
      <c r="V552" s="69">
        <v>6820</v>
      </c>
      <c r="W552" s="69">
        <v>8205</v>
      </c>
      <c r="X552" s="69"/>
      <c r="Y552" s="69" t="s">
        <v>214</v>
      </c>
      <c r="Z552" s="69">
        <v>10753</v>
      </c>
      <c r="AA552" s="69">
        <v>129</v>
      </c>
      <c r="AB552" s="69" t="s">
        <v>215</v>
      </c>
      <c r="AC552" s="69">
        <v>125</v>
      </c>
      <c r="AD552" s="69">
        <v>12180</v>
      </c>
      <c r="AE552" s="69">
        <v>46335</v>
      </c>
      <c r="AF552" s="69">
        <v>848</v>
      </c>
      <c r="AG552" s="69">
        <v>28</v>
      </c>
      <c r="AH552" s="69">
        <v>38</v>
      </c>
      <c r="AI552" s="69">
        <v>78</v>
      </c>
      <c r="AJ552" s="69"/>
      <c r="AK552" s="69">
        <v>32235</v>
      </c>
      <c r="AL552" s="69">
        <v>16190</v>
      </c>
      <c r="AM552" s="69"/>
      <c r="AN552" s="69"/>
      <c r="AO552" s="29">
        <v>0.89999999999999858</v>
      </c>
      <c r="AP552" s="14">
        <v>2.27</v>
      </c>
      <c r="AQ552" s="15">
        <v>125</v>
      </c>
      <c r="AR552" s="16">
        <v>1.0752999999999999</v>
      </c>
      <c r="AS552" s="16">
        <v>0.82050000000000001</v>
      </c>
      <c r="AT552" s="16">
        <v>0.68200000000000005</v>
      </c>
      <c r="AU552" s="17">
        <v>6.9017888712031521</v>
      </c>
      <c r="AV552" s="16">
        <v>7.328691485588517</v>
      </c>
      <c r="AW552" s="18">
        <v>258.87562402760068</v>
      </c>
      <c r="AX552" s="19">
        <v>7.7600571999999994</v>
      </c>
      <c r="AZ552" s="106"/>
      <c r="BC552" s="20">
        <v>1.0900000000000034</v>
      </c>
      <c r="BD552" s="14">
        <v>2.25</v>
      </c>
      <c r="BE552" s="15">
        <v>0</v>
      </c>
      <c r="BF552" s="16">
        <v>5.4661999999999997</v>
      </c>
      <c r="BG552" s="16">
        <v>2.0299999999999999E-2</v>
      </c>
      <c r="BH552" s="16">
        <v>0.33739999999999998</v>
      </c>
      <c r="BI552" s="55" t="s">
        <v>150</v>
      </c>
      <c r="BJ552" s="31" t="s">
        <v>62</v>
      </c>
      <c r="BK552" s="17">
        <v>8.1082430152499843</v>
      </c>
      <c r="BL552" s="16">
        <v>8.609769533356685</v>
      </c>
      <c r="BM552" s="18">
        <v>280.03085011764858</v>
      </c>
      <c r="BN552" s="19">
        <v>8.3680985000000003</v>
      </c>
    </row>
    <row r="553" spans="1:66" s="20" customFormat="1" ht="12" customHeight="1" x14ac:dyDescent="0.2">
      <c r="A553" s="23" t="s">
        <v>512</v>
      </c>
      <c r="B553" s="19" t="s">
        <v>464</v>
      </c>
      <c r="C553" s="86">
        <v>45.3</v>
      </c>
      <c r="D553" s="19">
        <v>46.39</v>
      </c>
      <c r="E553" s="25">
        <v>1.0900000000000034</v>
      </c>
      <c r="F553" s="20" t="s">
        <v>54</v>
      </c>
      <c r="G553" s="23"/>
      <c r="H553" s="20" t="s">
        <v>128</v>
      </c>
      <c r="I553" s="20" t="s">
        <v>129</v>
      </c>
      <c r="J553" s="26">
        <v>43083</v>
      </c>
      <c r="L553" s="20" t="s">
        <v>130</v>
      </c>
      <c r="M553" s="20" t="s">
        <v>223</v>
      </c>
      <c r="O553" s="23" t="s">
        <v>150</v>
      </c>
      <c r="P553" s="23" t="s">
        <v>331</v>
      </c>
      <c r="Q553" s="23" t="s">
        <v>332</v>
      </c>
      <c r="R553" s="23" t="s">
        <v>512</v>
      </c>
      <c r="S553" s="19">
        <v>2.2599999999999998</v>
      </c>
      <c r="T553" s="20">
        <v>2.2400000000000002</v>
      </c>
      <c r="V553" s="20">
        <v>3374</v>
      </c>
      <c r="W553" s="20">
        <v>203</v>
      </c>
      <c r="Y553" s="20" t="s">
        <v>214</v>
      </c>
      <c r="Z553" s="20">
        <v>54662</v>
      </c>
      <c r="AA553" s="20">
        <v>10710</v>
      </c>
      <c r="AB553" s="20">
        <v>0.5</v>
      </c>
      <c r="AD553" s="20">
        <v>129700</v>
      </c>
      <c r="AE553" s="20">
        <v>195950</v>
      </c>
      <c r="AF553" s="20">
        <v>4765</v>
      </c>
      <c r="AG553" s="20">
        <v>506</v>
      </c>
      <c r="AH553" s="20">
        <v>107</v>
      </c>
      <c r="AI553" s="20">
        <v>289</v>
      </c>
      <c r="AK553" s="20">
        <v>658</v>
      </c>
      <c r="AL553" s="20">
        <v>17080</v>
      </c>
      <c r="AO553" s="29">
        <v>1.0900000000000034</v>
      </c>
      <c r="AP553" s="14">
        <v>2.25</v>
      </c>
      <c r="AQ553" s="15">
        <v>0.5</v>
      </c>
      <c r="AR553" s="16">
        <v>5.4661999999999997</v>
      </c>
      <c r="AS553" s="16">
        <v>2.0299999999999999E-2</v>
      </c>
      <c r="AT553" s="16">
        <v>0.33739999999999998</v>
      </c>
      <c r="AU553" s="17">
        <v>8.1154506765403074</v>
      </c>
      <c r="AV553" s="16">
        <v>8.6174230166658887</v>
      </c>
      <c r="AW553" s="18">
        <v>280.29609377683971</v>
      </c>
      <c r="AX553" s="19">
        <v>8.3785485000000008</v>
      </c>
      <c r="AZ553" s="106"/>
      <c r="BC553" s="20">
        <v>0.72999999999999687</v>
      </c>
      <c r="BD553" s="14">
        <v>1.1200000000000001</v>
      </c>
      <c r="BE553" s="15">
        <v>0</v>
      </c>
      <c r="BF553" s="16">
        <v>1.0375000000000001</v>
      </c>
      <c r="BG553" s="16">
        <v>0.16819999999999999</v>
      </c>
      <c r="BH553" s="16">
        <v>7.9100000000000004E-2</v>
      </c>
      <c r="BI553" s="55" t="s">
        <v>150</v>
      </c>
      <c r="BJ553" s="31" t="s">
        <v>62</v>
      </c>
      <c r="BK553" s="17">
        <v>2.3435424025174507</v>
      </c>
      <c r="BL553" s="16">
        <v>2.4884996588502215</v>
      </c>
      <c r="BM553" s="18">
        <v>86.800110280785077</v>
      </c>
      <c r="BN553" s="19">
        <v>2.4028361500000002</v>
      </c>
    </row>
    <row r="554" spans="1:66" s="20" customFormat="1" ht="12" customHeight="1" x14ac:dyDescent="0.2">
      <c r="A554" s="23" t="s">
        <v>513</v>
      </c>
      <c r="B554" s="19" t="s">
        <v>464</v>
      </c>
      <c r="C554" s="86">
        <v>46.39</v>
      </c>
      <c r="D554" s="19">
        <v>47.12</v>
      </c>
      <c r="E554" s="25">
        <v>0.72999999999999687</v>
      </c>
      <c r="F554" s="20" t="s">
        <v>54</v>
      </c>
      <c r="G554" s="23"/>
      <c r="H554" s="20" t="s">
        <v>128</v>
      </c>
      <c r="I554" s="20" t="s">
        <v>129</v>
      </c>
      <c r="J554" s="26">
        <v>43083</v>
      </c>
      <c r="L554" s="20" t="s">
        <v>130</v>
      </c>
      <c r="M554" s="20" t="s">
        <v>223</v>
      </c>
      <c r="O554" s="23" t="s">
        <v>150</v>
      </c>
      <c r="P554" s="23" t="s">
        <v>331</v>
      </c>
      <c r="Q554" s="23" t="s">
        <v>332</v>
      </c>
      <c r="R554" s="23" t="s">
        <v>513</v>
      </c>
      <c r="S554" s="19">
        <v>1.06</v>
      </c>
      <c r="T554" s="20">
        <v>1.18</v>
      </c>
      <c r="V554" s="20">
        <v>791</v>
      </c>
      <c r="W554" s="20">
        <v>1682</v>
      </c>
      <c r="Y554" s="20">
        <v>10375</v>
      </c>
      <c r="AA554" s="20">
        <v>28930</v>
      </c>
      <c r="AB554" s="20">
        <v>0.5</v>
      </c>
      <c r="AD554" s="20">
        <v>66350</v>
      </c>
      <c r="AE554" s="20">
        <v>116850</v>
      </c>
      <c r="AF554" s="20">
        <v>3048</v>
      </c>
      <c r="AG554" s="20">
        <v>957</v>
      </c>
      <c r="AH554" s="20">
        <v>893</v>
      </c>
      <c r="AI554" s="20">
        <v>1357</v>
      </c>
      <c r="AK554" s="20">
        <v>12160</v>
      </c>
      <c r="AL554" s="20">
        <v>65000</v>
      </c>
      <c r="AO554" s="29">
        <v>0.72999999999999687</v>
      </c>
      <c r="AP554" s="14">
        <v>1.1200000000000001</v>
      </c>
      <c r="AQ554" s="15">
        <v>0.5</v>
      </c>
      <c r="AR554" s="16">
        <v>1.0375000000000001</v>
      </c>
      <c r="AS554" s="16">
        <v>0.16819999999999999</v>
      </c>
      <c r="AT554" s="16">
        <v>7.9100000000000004E-2</v>
      </c>
      <c r="AU554" s="17">
        <v>2.3507500638077734</v>
      </c>
      <c r="AV554" s="16">
        <v>2.4961531421594243</v>
      </c>
      <c r="AW554" s="18">
        <v>87.065353939976262</v>
      </c>
      <c r="AX554" s="19">
        <v>2.4132861500000002</v>
      </c>
      <c r="AZ554" s="106"/>
      <c r="BC554" s="20">
        <v>0.88000000000000256</v>
      </c>
      <c r="BD554" s="14">
        <v>1.4849999999999999</v>
      </c>
      <c r="BE554" s="15">
        <v>2</v>
      </c>
      <c r="BF554" s="16">
        <v>2.1619999999999999</v>
      </c>
      <c r="BG554" s="16">
        <v>7.0000000000000007E-2</v>
      </c>
      <c r="BH554" s="16">
        <v>1.06E-2</v>
      </c>
      <c r="BI554" s="55" t="s">
        <v>150</v>
      </c>
      <c r="BJ554" s="31" t="s">
        <v>62</v>
      </c>
      <c r="BK554" s="17">
        <v>3.6061290105972947</v>
      </c>
      <c r="BL554" s="16">
        <v>3.8291821829216648</v>
      </c>
      <c r="BM554" s="18">
        <v>129.50391371441279</v>
      </c>
      <c r="BN554" s="19">
        <v>3.7386542399999998</v>
      </c>
    </row>
    <row r="555" spans="1:66" s="20" customFormat="1" ht="12" customHeight="1" x14ac:dyDescent="0.2">
      <c r="A555" s="23" t="s">
        <v>514</v>
      </c>
      <c r="B555" s="19" t="s">
        <v>464</v>
      </c>
      <c r="C555" s="86">
        <v>47.12</v>
      </c>
      <c r="D555" s="19">
        <v>48</v>
      </c>
      <c r="E555" s="25">
        <v>0.88000000000000256</v>
      </c>
      <c r="F555" s="20" t="s">
        <v>54</v>
      </c>
      <c r="G555" s="23"/>
      <c r="H555" s="20" t="s">
        <v>128</v>
      </c>
      <c r="I555" s="20" t="s">
        <v>129</v>
      </c>
      <c r="J555" s="26">
        <v>43083</v>
      </c>
      <c r="L555" s="20" t="s">
        <v>130</v>
      </c>
      <c r="M555" s="20" t="s">
        <v>223</v>
      </c>
      <c r="O555" s="23" t="s">
        <v>150</v>
      </c>
      <c r="P555" s="23" t="s">
        <v>331</v>
      </c>
      <c r="Q555" s="23" t="s">
        <v>332</v>
      </c>
      <c r="R555" s="23" t="s">
        <v>514</v>
      </c>
      <c r="S555" s="19">
        <v>1.4</v>
      </c>
      <c r="T555" s="20">
        <v>1.57</v>
      </c>
      <c r="V555" s="20">
        <v>106</v>
      </c>
      <c r="W555" s="20">
        <v>700</v>
      </c>
      <c r="Y555" s="20" t="s">
        <v>214</v>
      </c>
      <c r="Z555" s="20">
        <v>21620</v>
      </c>
      <c r="AA555" s="20">
        <v>38280</v>
      </c>
      <c r="AB555" s="20">
        <v>2</v>
      </c>
      <c r="AD555" s="20">
        <v>34730</v>
      </c>
      <c r="AE555" s="20">
        <v>81200</v>
      </c>
      <c r="AF555" s="20">
        <v>4560</v>
      </c>
      <c r="AG555" s="20">
        <v>1511</v>
      </c>
      <c r="AH555" s="20">
        <v>649</v>
      </c>
      <c r="AI555" s="20">
        <v>1192</v>
      </c>
      <c r="AK555" s="20">
        <v>20550</v>
      </c>
      <c r="AL555" s="20">
        <v>68800</v>
      </c>
      <c r="AO555" s="29">
        <v>0.88000000000000256</v>
      </c>
      <c r="AP555" s="14">
        <v>1.4849999999999999</v>
      </c>
      <c r="AQ555" s="15">
        <v>2</v>
      </c>
      <c r="AR555" s="16">
        <v>2.1619999999999999</v>
      </c>
      <c r="AS555" s="16">
        <v>7.0000000000000007E-2</v>
      </c>
      <c r="AT555" s="16">
        <v>1.06E-2</v>
      </c>
      <c r="AU555" s="17">
        <v>3.6061290105972947</v>
      </c>
      <c r="AV555" s="16">
        <v>3.8291821829216648</v>
      </c>
      <c r="AW555" s="18">
        <v>129.50391371441279</v>
      </c>
      <c r="AX555" s="19">
        <v>3.7386542399999998</v>
      </c>
      <c r="AZ555" s="106"/>
      <c r="BC555" s="20">
        <v>1.1400000000000006</v>
      </c>
      <c r="BD555" s="14">
        <v>2.7350000000000003</v>
      </c>
      <c r="BE555" s="15">
        <v>8</v>
      </c>
      <c r="BF555" s="16">
        <v>6.2899999999999998E-2</v>
      </c>
      <c r="BG555" s="16">
        <v>4.6199999999999998E-2</v>
      </c>
      <c r="BH555" s="16">
        <v>4.7999999999999996E-3</v>
      </c>
      <c r="BI555" s="55" t="s">
        <v>150</v>
      </c>
      <c r="BJ555" s="31" t="s">
        <v>62</v>
      </c>
      <c r="BK555" s="17">
        <v>2.9421153951909003</v>
      </c>
      <c r="BL555" s="16">
        <v>3.1240967303880574</v>
      </c>
      <c r="BM555" s="18">
        <v>120.16563213451174</v>
      </c>
      <c r="BN555" s="19">
        <v>2.9787985799999999</v>
      </c>
    </row>
    <row r="556" spans="1:66" s="20" customFormat="1" ht="12" customHeight="1" x14ac:dyDescent="0.2">
      <c r="A556" s="23" t="s">
        <v>515</v>
      </c>
      <c r="B556" s="19" t="s">
        <v>464</v>
      </c>
      <c r="C556" s="86">
        <v>48</v>
      </c>
      <c r="D556" s="19">
        <v>49.14</v>
      </c>
      <c r="E556" s="25">
        <v>1.1400000000000006</v>
      </c>
      <c r="F556" s="20" t="s">
        <v>54</v>
      </c>
      <c r="G556" s="23"/>
      <c r="H556" s="20" t="s">
        <v>128</v>
      </c>
      <c r="I556" s="20" t="s">
        <v>129</v>
      </c>
      <c r="J556" s="26">
        <v>43083</v>
      </c>
      <c r="L556" s="20" t="s">
        <v>130</v>
      </c>
      <c r="M556" s="20" t="s">
        <v>223</v>
      </c>
      <c r="O556" s="23" t="s">
        <v>150</v>
      </c>
      <c r="P556" s="23" t="s">
        <v>331</v>
      </c>
      <c r="Q556" s="23" t="s">
        <v>332</v>
      </c>
      <c r="R556" s="23" t="s">
        <v>515</v>
      </c>
      <c r="S556" s="19">
        <v>2.83</v>
      </c>
      <c r="T556" s="20">
        <v>2.64</v>
      </c>
      <c r="V556" s="20">
        <v>48</v>
      </c>
      <c r="W556" s="20">
        <v>462</v>
      </c>
      <c r="Y556" s="20">
        <v>629</v>
      </c>
      <c r="AA556" s="20">
        <v>24165</v>
      </c>
      <c r="AB556" s="20">
        <v>8</v>
      </c>
      <c r="AD556" s="20">
        <v>12225</v>
      </c>
      <c r="AE556" s="20">
        <v>42050</v>
      </c>
      <c r="AF556" s="20">
        <v>2162</v>
      </c>
      <c r="AG556" s="20">
        <v>704</v>
      </c>
      <c r="AH556" s="20">
        <v>618</v>
      </c>
      <c r="AI556" s="20">
        <v>421</v>
      </c>
      <c r="AK556" s="20">
        <v>1292</v>
      </c>
      <c r="AL556" s="20">
        <v>114050</v>
      </c>
      <c r="AO556" s="29">
        <v>1.1400000000000006</v>
      </c>
      <c r="AP556" s="14">
        <v>2.7350000000000003</v>
      </c>
      <c r="AQ556" s="15">
        <v>8</v>
      </c>
      <c r="AR556" s="16">
        <v>6.2899999999999998E-2</v>
      </c>
      <c r="AS556" s="16">
        <v>4.6199999999999998E-2</v>
      </c>
      <c r="AT556" s="16">
        <v>4.7999999999999996E-3</v>
      </c>
      <c r="AU556" s="17">
        <v>2.9421153951909003</v>
      </c>
      <c r="AV556" s="16">
        <v>3.1240967303880574</v>
      </c>
      <c r="AW556" s="18">
        <v>120.16563213451174</v>
      </c>
      <c r="AX556" s="19">
        <v>2.9787985799999999</v>
      </c>
      <c r="AZ556" s="106"/>
      <c r="BC556" s="20">
        <v>1.0600000000000023</v>
      </c>
      <c r="BD556" s="14">
        <v>1.9350000000000001</v>
      </c>
      <c r="BE556" s="15">
        <v>24</v>
      </c>
      <c r="BF556" s="16">
        <v>3.6200000000000003E-2</v>
      </c>
      <c r="BG556" s="16">
        <v>0.12509999999999999</v>
      </c>
      <c r="BH556" s="16">
        <v>1.0200000000000001E-2</v>
      </c>
      <c r="BI556" s="55" t="s">
        <v>150</v>
      </c>
      <c r="BJ556" s="31" t="s">
        <v>62</v>
      </c>
      <c r="BK556" s="17">
        <v>2.3974079790231153</v>
      </c>
      <c r="BL556" s="16">
        <v>2.5456970317734187</v>
      </c>
      <c r="BM556" s="18">
        <v>97.269764742354468</v>
      </c>
      <c r="BN556" s="19">
        <v>2.5509317600000001</v>
      </c>
    </row>
    <row r="557" spans="1:66" s="20" customFormat="1" ht="12" customHeight="1" x14ac:dyDescent="0.2">
      <c r="A557" s="23" t="s">
        <v>516</v>
      </c>
      <c r="B557" s="19" t="s">
        <v>464</v>
      </c>
      <c r="C557" s="86">
        <v>49.14</v>
      </c>
      <c r="D557" s="19">
        <v>50.2</v>
      </c>
      <c r="E557" s="25">
        <v>1.0600000000000023</v>
      </c>
      <c r="F557" s="20" t="s">
        <v>54</v>
      </c>
      <c r="G557" s="23"/>
      <c r="H557" s="20" t="s">
        <v>128</v>
      </c>
      <c r="I557" s="20" t="s">
        <v>129</v>
      </c>
      <c r="J557" s="26">
        <v>43083</v>
      </c>
      <c r="L557" s="20" t="s">
        <v>130</v>
      </c>
      <c r="M557" s="20" t="s">
        <v>223</v>
      </c>
      <c r="O557" s="23" t="s">
        <v>150</v>
      </c>
      <c r="P557" s="23" t="s">
        <v>331</v>
      </c>
      <c r="Q557" s="23" t="s">
        <v>332</v>
      </c>
      <c r="R557" s="23" t="s">
        <v>516</v>
      </c>
      <c r="S557" s="19">
        <v>1.91</v>
      </c>
      <c r="T557" s="20">
        <v>1.96</v>
      </c>
      <c r="V557" s="20">
        <v>102</v>
      </c>
      <c r="W557" s="20">
        <v>1251</v>
      </c>
      <c r="Y557" s="20">
        <v>362</v>
      </c>
      <c r="AA557" s="20">
        <v>34970</v>
      </c>
      <c r="AB557" s="20">
        <v>24</v>
      </c>
      <c r="AD557" s="20">
        <v>20805</v>
      </c>
      <c r="AE557" s="20">
        <v>54350</v>
      </c>
      <c r="AF557" s="20">
        <v>1927</v>
      </c>
      <c r="AG557" s="20">
        <v>1195</v>
      </c>
      <c r="AH557" s="20">
        <v>1707</v>
      </c>
      <c r="AI557" s="20">
        <v>838</v>
      </c>
      <c r="AK557" s="20">
        <v>911</v>
      </c>
      <c r="AL557" s="20">
        <v>109700</v>
      </c>
      <c r="AO557" s="29">
        <v>1.0600000000000023</v>
      </c>
      <c r="AP557" s="14">
        <v>1.9350000000000001</v>
      </c>
      <c r="AQ557" s="15">
        <v>24</v>
      </c>
      <c r="AR557" s="16">
        <v>3.6200000000000003E-2</v>
      </c>
      <c r="AS557" s="16">
        <v>0.12509999999999999</v>
      </c>
      <c r="AT557" s="16">
        <v>1.0200000000000001E-2</v>
      </c>
      <c r="AU557" s="17">
        <v>2.3974079790231153</v>
      </c>
      <c r="AV557" s="16">
        <v>2.5456970317734187</v>
      </c>
      <c r="AW557" s="18">
        <v>97.269764742354468</v>
      </c>
      <c r="AX557" s="19">
        <v>2.5509317600000001</v>
      </c>
      <c r="AZ557" s="106"/>
      <c r="BC557" s="20">
        <v>0.89999999999999858</v>
      </c>
      <c r="BD557" s="14">
        <v>1.75</v>
      </c>
      <c r="BE557" s="15">
        <v>12</v>
      </c>
      <c r="BF557" s="16">
        <v>1.0999999999999999E-2</v>
      </c>
      <c r="BG557" s="16">
        <v>0.1069</v>
      </c>
      <c r="BH557" s="16">
        <v>1.6500000000000001E-2</v>
      </c>
      <c r="BI557" s="55" t="s">
        <v>150</v>
      </c>
      <c r="BJ557" s="31" t="s">
        <v>62</v>
      </c>
      <c r="BK557" s="17">
        <v>2.0198730227359221</v>
      </c>
      <c r="BL557" s="16">
        <v>2.1448100630053264</v>
      </c>
      <c r="BM557" s="18">
        <v>82.508020134315018</v>
      </c>
      <c r="BN557" s="19">
        <v>2.09294577</v>
      </c>
    </row>
    <row r="558" spans="1:66" s="20" customFormat="1" ht="12" customHeight="1" x14ac:dyDescent="0.2">
      <c r="A558" s="23" t="s">
        <v>517</v>
      </c>
      <c r="B558" s="19" t="s">
        <v>464</v>
      </c>
      <c r="C558" s="86">
        <v>50.2</v>
      </c>
      <c r="D558" s="19">
        <v>51.1</v>
      </c>
      <c r="E558" s="25">
        <v>0.89999999999999858</v>
      </c>
      <c r="F558" s="20" t="s">
        <v>54</v>
      </c>
      <c r="G558" s="23"/>
      <c r="H558" s="20" t="s">
        <v>128</v>
      </c>
      <c r="I558" s="20" t="s">
        <v>129</v>
      </c>
      <c r="J558" s="26">
        <v>43083</v>
      </c>
      <c r="L558" s="20" t="s">
        <v>130</v>
      </c>
      <c r="M558" s="20" t="s">
        <v>223</v>
      </c>
      <c r="O558" s="23" t="s">
        <v>132</v>
      </c>
      <c r="P558" s="23" t="s">
        <v>331</v>
      </c>
      <c r="Q558" s="23" t="s">
        <v>332</v>
      </c>
      <c r="R558" s="23" t="s">
        <v>517</v>
      </c>
      <c r="S558" s="19">
        <v>1.75</v>
      </c>
      <c r="V558" s="20">
        <v>165</v>
      </c>
      <c r="W558" s="20">
        <v>1069</v>
      </c>
      <c r="Y558" s="20">
        <v>110</v>
      </c>
      <c r="AA558" s="20">
        <v>37880</v>
      </c>
      <c r="AB558" s="20">
        <v>12</v>
      </c>
      <c r="AD558" s="20">
        <v>26820</v>
      </c>
      <c r="AE558" s="20">
        <v>61400</v>
      </c>
      <c r="AF558" s="20">
        <v>4376</v>
      </c>
      <c r="AG558" s="20">
        <v>1445</v>
      </c>
      <c r="AH558" s="20">
        <v>7385</v>
      </c>
      <c r="AI558" s="20">
        <v>620</v>
      </c>
      <c r="AK558" s="20">
        <v>41710</v>
      </c>
      <c r="AL558" s="20">
        <v>73350</v>
      </c>
      <c r="AO558" s="29">
        <v>0.89999999999999858</v>
      </c>
      <c r="AP558" s="14">
        <v>1.75</v>
      </c>
      <c r="AQ558" s="15">
        <v>12</v>
      </c>
      <c r="AR558" s="16">
        <v>1.0999999999999999E-2</v>
      </c>
      <c r="AS558" s="16">
        <v>0.1069</v>
      </c>
      <c r="AT558" s="16">
        <v>1.6500000000000001E-2</v>
      </c>
      <c r="AU558" s="17">
        <v>2.0198730227359221</v>
      </c>
      <c r="AV558" s="16">
        <v>2.1448100630053264</v>
      </c>
      <c r="AW558" s="18">
        <v>82.508020134315018</v>
      </c>
      <c r="AX558" s="19">
        <v>2.09294577</v>
      </c>
      <c r="AZ558" s="106"/>
      <c r="BC558" s="20">
        <v>1.1000000000000014</v>
      </c>
      <c r="BD558" s="14">
        <v>5.4450000000000003</v>
      </c>
      <c r="BE558" s="15">
        <v>13</v>
      </c>
      <c r="BF558" s="16">
        <v>9.7500000000000003E-2</v>
      </c>
      <c r="BG558" s="16">
        <v>5.91E-2</v>
      </c>
      <c r="BH558" s="16">
        <v>8.3999999999999995E-3</v>
      </c>
      <c r="BI558" s="55" t="s">
        <v>132</v>
      </c>
      <c r="BJ558" s="31" t="s">
        <v>62</v>
      </c>
      <c r="BK558" s="17">
        <v>5.770558853214002</v>
      </c>
      <c r="BL558" s="16">
        <v>6.1274904700561486</v>
      </c>
      <c r="BM558" s="18">
        <v>235.94787842368029</v>
      </c>
      <c r="BN558" s="19">
        <v>5.8195927400000009</v>
      </c>
    </row>
    <row r="559" spans="1:66" s="20" customFormat="1" ht="12" customHeight="1" x14ac:dyDescent="0.2">
      <c r="A559" s="23" t="s">
        <v>518</v>
      </c>
      <c r="B559" s="19" t="s">
        <v>464</v>
      </c>
      <c r="C559" s="86">
        <v>51.1</v>
      </c>
      <c r="D559" s="19">
        <v>52.2</v>
      </c>
      <c r="E559" s="25">
        <v>1.1000000000000014</v>
      </c>
      <c r="F559" s="20" t="s">
        <v>54</v>
      </c>
      <c r="G559" s="23"/>
      <c r="H559" s="20" t="s">
        <v>128</v>
      </c>
      <c r="I559" s="20" t="s">
        <v>129</v>
      </c>
      <c r="J559" s="26">
        <v>43083</v>
      </c>
      <c r="L559" s="20" t="s">
        <v>130</v>
      </c>
      <c r="M559" s="20" t="s">
        <v>223</v>
      </c>
      <c r="O559" s="23" t="s">
        <v>132</v>
      </c>
      <c r="P559" s="23" t="s">
        <v>331</v>
      </c>
      <c r="Q559" s="23" t="s">
        <v>332</v>
      </c>
      <c r="R559" s="23" t="s">
        <v>518</v>
      </c>
      <c r="S559" s="19">
        <v>5.39</v>
      </c>
      <c r="T559" s="20">
        <v>5.5</v>
      </c>
      <c r="V559" s="20">
        <v>84</v>
      </c>
      <c r="W559" s="20">
        <v>591</v>
      </c>
      <c r="Y559" s="20">
        <v>975</v>
      </c>
      <c r="AA559" s="20">
        <v>44405</v>
      </c>
      <c r="AB559" s="20">
        <v>13</v>
      </c>
      <c r="AD559" s="20">
        <v>35925</v>
      </c>
      <c r="AE559" s="20">
        <v>74950</v>
      </c>
      <c r="AF559" s="20">
        <v>1698</v>
      </c>
      <c r="AG559" s="20">
        <v>1980</v>
      </c>
      <c r="AH559" s="20">
        <v>4242</v>
      </c>
      <c r="AI559" s="20">
        <v>1427</v>
      </c>
      <c r="AK559" s="20">
        <v>7680</v>
      </c>
      <c r="AL559" s="20">
        <v>88200</v>
      </c>
      <c r="AO559" s="29">
        <v>1.1000000000000014</v>
      </c>
      <c r="AP559" s="14">
        <v>5.4450000000000003</v>
      </c>
      <c r="AQ559" s="15">
        <v>13</v>
      </c>
      <c r="AR559" s="16">
        <v>9.7500000000000003E-2</v>
      </c>
      <c r="AS559" s="16">
        <v>5.91E-2</v>
      </c>
      <c r="AT559" s="16">
        <v>8.3999999999999995E-3</v>
      </c>
      <c r="AU559" s="17">
        <v>5.770558853214002</v>
      </c>
      <c r="AV559" s="16">
        <v>6.1274904700561486</v>
      </c>
      <c r="AW559" s="18">
        <v>235.94787842368029</v>
      </c>
      <c r="AX559" s="19">
        <v>5.8195927400000009</v>
      </c>
      <c r="AZ559" s="107"/>
      <c r="BA559" s="108"/>
      <c r="BB559" s="108"/>
      <c r="BC559" s="20">
        <v>0.75999999999999801</v>
      </c>
      <c r="BD559" s="14">
        <v>3.05</v>
      </c>
      <c r="BE559" s="15">
        <v>13</v>
      </c>
      <c r="BF559" s="16">
        <v>1.55E-2</v>
      </c>
      <c r="BG559" s="16">
        <v>8.9899999999999994E-2</v>
      </c>
      <c r="BH559" s="16">
        <v>2.0899999999999998E-2</v>
      </c>
      <c r="BI559" s="55" t="s">
        <v>132</v>
      </c>
      <c r="BJ559" s="31" t="s">
        <v>62</v>
      </c>
      <c r="BK559" s="17">
        <v>3.3393491028610058</v>
      </c>
      <c r="BL559" s="16">
        <v>3.5459008952962727</v>
      </c>
      <c r="BM559" s="18">
        <v>136.54654974289434</v>
      </c>
      <c r="BN559" s="19">
        <v>3.4057429299999997</v>
      </c>
    </row>
    <row r="560" spans="1:66" s="20" customFormat="1" ht="12" customHeight="1" x14ac:dyDescent="0.2">
      <c r="A560" s="23" t="s">
        <v>519</v>
      </c>
      <c r="B560" s="19" t="s">
        <v>464</v>
      </c>
      <c r="C560" s="86">
        <v>52.2</v>
      </c>
      <c r="D560" s="19">
        <v>52.96</v>
      </c>
      <c r="E560" s="25">
        <v>0.75999999999999801</v>
      </c>
      <c r="F560" s="20" t="s">
        <v>54</v>
      </c>
      <c r="G560" s="23"/>
      <c r="H560" s="20" t="s">
        <v>128</v>
      </c>
      <c r="I560" s="20" t="s">
        <v>129</v>
      </c>
      <c r="J560" s="26">
        <v>43083</v>
      </c>
      <c r="L560" s="20" t="s">
        <v>130</v>
      </c>
      <c r="M560" s="20" t="s">
        <v>223</v>
      </c>
      <c r="O560" s="23" t="s">
        <v>132</v>
      </c>
      <c r="P560" s="23" t="s">
        <v>331</v>
      </c>
      <c r="Q560" s="23" t="s">
        <v>332</v>
      </c>
      <c r="R560" s="23" t="s">
        <v>519</v>
      </c>
      <c r="S560" s="19">
        <v>3.06</v>
      </c>
      <c r="T560" s="20">
        <v>3.04</v>
      </c>
      <c r="V560" s="20">
        <v>209</v>
      </c>
      <c r="W560" s="20">
        <v>899</v>
      </c>
      <c r="Y560" s="20">
        <v>155</v>
      </c>
      <c r="AA560" s="20">
        <v>43780</v>
      </c>
      <c r="AB560" s="20">
        <v>13</v>
      </c>
      <c r="AD560" s="20">
        <v>34715</v>
      </c>
      <c r="AE560" s="20">
        <v>73750</v>
      </c>
      <c r="AF560" s="20">
        <v>887</v>
      </c>
      <c r="AG560" s="20">
        <v>1932</v>
      </c>
      <c r="AH560" s="20">
        <v>9565</v>
      </c>
      <c r="AI560" s="20">
        <v>874</v>
      </c>
      <c r="AK560" s="20">
        <v>2753</v>
      </c>
      <c r="AL560" s="20">
        <v>86100</v>
      </c>
      <c r="AO560" s="29">
        <v>0.75999999999999801</v>
      </c>
      <c r="AP560" s="14">
        <v>3.05</v>
      </c>
      <c r="AQ560" s="15">
        <v>13</v>
      </c>
      <c r="AR560" s="16">
        <v>1.55E-2</v>
      </c>
      <c r="AS560" s="16">
        <v>8.9899999999999994E-2</v>
      </c>
      <c r="AT560" s="16">
        <v>2.0899999999999998E-2</v>
      </c>
      <c r="AU560" s="17">
        <v>3.3393491028610058</v>
      </c>
      <c r="AV560" s="16">
        <v>3.5459008952962727</v>
      </c>
      <c r="AW560" s="18">
        <v>136.54654974289434</v>
      </c>
      <c r="AX560" s="19">
        <v>3.4057429299999997</v>
      </c>
      <c r="AZ560" s="107"/>
      <c r="BA560" s="108"/>
      <c r="BB560" s="108"/>
      <c r="BC560" s="108"/>
      <c r="BD560" s="108"/>
      <c r="BE560" s="108"/>
      <c r="BF560" s="19"/>
      <c r="BG560" s="14"/>
      <c r="BI560" s="55" t="s">
        <v>132</v>
      </c>
      <c r="BJ560" s="31" t="s">
        <v>62</v>
      </c>
    </row>
    <row r="561" spans="1:62" s="20" customFormat="1" ht="12" customHeight="1" x14ac:dyDescent="0.2">
      <c r="A561" s="44" t="s">
        <v>520</v>
      </c>
      <c r="B561" s="51" t="s">
        <v>464</v>
      </c>
      <c r="C561" s="96">
        <v>52.2</v>
      </c>
      <c r="D561" s="51">
        <v>52.96</v>
      </c>
      <c r="E561" s="47">
        <v>0.75999999999999801</v>
      </c>
      <c r="F561" s="45" t="s">
        <v>66</v>
      </c>
      <c r="G561" s="44" t="s">
        <v>168</v>
      </c>
      <c r="H561" s="45" t="s">
        <v>169</v>
      </c>
      <c r="I561" s="45" t="s">
        <v>69</v>
      </c>
      <c r="J561" s="48">
        <v>43083</v>
      </c>
      <c r="K561" s="45"/>
      <c r="L561" s="45" t="s">
        <v>130</v>
      </c>
      <c r="M561" s="45" t="s">
        <v>223</v>
      </c>
      <c r="N561" s="45"/>
      <c r="O561" s="44" t="s">
        <v>86</v>
      </c>
      <c r="P561" s="44" t="s">
        <v>331</v>
      </c>
      <c r="Q561" s="44" t="s">
        <v>332</v>
      </c>
      <c r="R561" s="44" t="s">
        <v>520</v>
      </c>
      <c r="S561" s="51">
        <v>0.13</v>
      </c>
      <c r="T561" s="45"/>
      <c r="U561" s="45"/>
      <c r="V561" s="45">
        <v>87</v>
      </c>
      <c r="W561" s="45">
        <v>19</v>
      </c>
      <c r="X561" s="45"/>
      <c r="Y561" s="45">
        <v>104</v>
      </c>
      <c r="Z561" s="45"/>
      <c r="AA561" s="45">
        <v>699</v>
      </c>
      <c r="AB561" s="45">
        <v>0.5</v>
      </c>
      <c r="AC561" s="45"/>
      <c r="AD561" s="45">
        <v>1016</v>
      </c>
      <c r="AE561" s="45">
        <v>56950</v>
      </c>
      <c r="AF561" s="45">
        <v>1209</v>
      </c>
      <c r="AG561" s="45">
        <v>17</v>
      </c>
      <c r="AH561" s="45">
        <v>114</v>
      </c>
      <c r="AI561" s="45">
        <v>13</v>
      </c>
      <c r="AJ561" s="45"/>
      <c r="AK561" s="45">
        <v>39660</v>
      </c>
      <c r="AL561" s="45">
        <v>18610</v>
      </c>
      <c r="AM561" s="45"/>
      <c r="AN561" s="45"/>
      <c r="AO561" s="29">
        <v>0.75999999999999801</v>
      </c>
      <c r="AP561" s="14">
        <v>0.13</v>
      </c>
      <c r="AQ561" s="15">
        <v>0.5</v>
      </c>
      <c r="AR561" s="16">
        <v>1.04E-2</v>
      </c>
      <c r="AS561" s="16">
        <v>1.9E-3</v>
      </c>
      <c r="AT561" s="16">
        <v>8.6999999999999994E-3</v>
      </c>
      <c r="AU561" s="17">
        <v>0.16599430830658296</v>
      </c>
      <c r="AV561" s="16">
        <v>0.17626170499338098</v>
      </c>
      <c r="AW561" s="18">
        <v>6.5662278882108769</v>
      </c>
      <c r="AX561" s="19">
        <v>0.16786914999999999</v>
      </c>
      <c r="AZ561" s="108"/>
      <c r="BA561" s="108"/>
      <c r="BB561" s="108"/>
      <c r="BC561" s="108"/>
      <c r="BD561" s="108"/>
      <c r="BE561" s="108"/>
      <c r="BF561" s="19"/>
      <c r="BG561" s="14"/>
      <c r="BI561" s="55" t="s">
        <v>86</v>
      </c>
      <c r="BJ561" s="31" t="s">
        <v>62</v>
      </c>
    </row>
    <row r="562" spans="1:62" s="20" customFormat="1" ht="12" customHeight="1" x14ac:dyDescent="0.2">
      <c r="A562" s="23" t="s">
        <v>521</v>
      </c>
      <c r="B562" s="19" t="s">
        <v>464</v>
      </c>
      <c r="C562" s="86">
        <v>52.96</v>
      </c>
      <c r="D562" s="19">
        <v>53.9</v>
      </c>
      <c r="E562" s="25">
        <v>0.93999999999999773</v>
      </c>
      <c r="F562" s="20" t="s">
        <v>54</v>
      </c>
      <c r="G562" s="23"/>
      <c r="H562" s="20" t="s">
        <v>128</v>
      </c>
      <c r="I562" s="20" t="s">
        <v>129</v>
      </c>
      <c r="J562" s="26">
        <v>43083</v>
      </c>
      <c r="L562" s="20" t="s">
        <v>130</v>
      </c>
      <c r="M562" s="20" t="s">
        <v>223</v>
      </c>
      <c r="O562" s="23" t="s">
        <v>86</v>
      </c>
      <c r="P562" s="23" t="s">
        <v>331</v>
      </c>
      <c r="Q562" s="23" t="s">
        <v>332</v>
      </c>
      <c r="R562" s="23" t="s">
        <v>521</v>
      </c>
      <c r="S562" s="19">
        <v>0.92</v>
      </c>
      <c r="T562" s="20">
        <v>1.05</v>
      </c>
      <c r="V562" s="20">
        <v>58</v>
      </c>
      <c r="W562" s="20">
        <v>264</v>
      </c>
      <c r="Y562" s="20">
        <v>172</v>
      </c>
      <c r="AA562" s="20">
        <v>31035</v>
      </c>
      <c r="AB562" s="20">
        <v>0.5</v>
      </c>
      <c r="AD562" s="20">
        <v>19135</v>
      </c>
      <c r="AE562" s="20">
        <v>40170</v>
      </c>
      <c r="AF562" s="20">
        <v>3000</v>
      </c>
      <c r="AG562" s="20">
        <v>1055</v>
      </c>
      <c r="AH562" s="20">
        <v>2377</v>
      </c>
      <c r="AI562" s="20">
        <v>305</v>
      </c>
      <c r="AK562" s="20">
        <v>60950</v>
      </c>
      <c r="AL562" s="20">
        <v>71650</v>
      </c>
      <c r="AO562" s="29">
        <v>0.93999999999999773</v>
      </c>
      <c r="AP562" s="14">
        <v>0.9850000000000001</v>
      </c>
      <c r="AQ562" s="15">
        <v>0.5</v>
      </c>
      <c r="AR562" s="16">
        <v>1.72E-2</v>
      </c>
      <c r="AS562" s="16">
        <v>2.64E-2</v>
      </c>
      <c r="AT562" s="16">
        <v>5.7999999999999996E-3</v>
      </c>
      <c r="AU562" s="17">
        <v>1.0333570295664931</v>
      </c>
      <c r="AV562" s="16">
        <v>1.097274200280892</v>
      </c>
      <c r="AW562" s="18">
        <v>42.371304932917333</v>
      </c>
      <c r="AX562" s="19">
        <v>1.0313598400000001</v>
      </c>
      <c r="AZ562" s="108"/>
      <c r="BA562" s="108"/>
      <c r="BB562" s="108"/>
      <c r="BC562" s="108"/>
      <c r="BD562" s="108"/>
      <c r="BE562" s="108"/>
      <c r="BF562" s="19"/>
      <c r="BG562" s="14"/>
      <c r="BI562" s="55" t="s">
        <v>86</v>
      </c>
      <c r="BJ562" s="31" t="s">
        <v>62</v>
      </c>
    </row>
    <row r="563" spans="1:62" s="20" customFormat="1" ht="12" customHeight="1" x14ac:dyDescent="0.2">
      <c r="A563" s="23" t="s">
        <v>522</v>
      </c>
      <c r="B563" s="19" t="s">
        <v>464</v>
      </c>
      <c r="C563" s="86">
        <v>53.9</v>
      </c>
      <c r="D563" s="19">
        <v>54.9</v>
      </c>
      <c r="E563" s="25">
        <v>1</v>
      </c>
      <c r="F563" s="20" t="s">
        <v>54</v>
      </c>
      <c r="G563" s="23"/>
      <c r="H563" s="20" t="s">
        <v>128</v>
      </c>
      <c r="I563" s="20" t="s">
        <v>129</v>
      </c>
      <c r="J563" s="26">
        <v>43083</v>
      </c>
      <c r="L563" s="20" t="s">
        <v>130</v>
      </c>
      <c r="M563" s="20" t="s">
        <v>223</v>
      </c>
      <c r="O563" s="23" t="s">
        <v>86</v>
      </c>
      <c r="P563" s="23" t="s">
        <v>331</v>
      </c>
      <c r="Q563" s="23" t="s">
        <v>332</v>
      </c>
      <c r="R563" s="23" t="s">
        <v>522</v>
      </c>
      <c r="S563" s="19">
        <v>0.55000000000000004</v>
      </c>
      <c r="V563" s="20">
        <v>61</v>
      </c>
      <c r="W563" s="20">
        <v>545</v>
      </c>
      <c r="Y563" s="20">
        <v>1459</v>
      </c>
      <c r="AA563" s="20">
        <v>14615</v>
      </c>
      <c r="AB563" s="20">
        <v>10</v>
      </c>
      <c r="AD563" s="20">
        <v>7925</v>
      </c>
      <c r="AE563" s="20">
        <v>21590</v>
      </c>
      <c r="AF563" s="20">
        <v>6265</v>
      </c>
      <c r="AG563" s="20">
        <v>393</v>
      </c>
      <c r="AH563" s="20">
        <v>846</v>
      </c>
      <c r="AI563" s="20">
        <v>356</v>
      </c>
      <c r="AK563" s="20">
        <v>93750</v>
      </c>
      <c r="AL563" s="20">
        <v>77000</v>
      </c>
      <c r="AO563" s="29">
        <v>1</v>
      </c>
      <c r="AP563" s="14">
        <v>0.55000000000000004</v>
      </c>
      <c r="AQ563" s="15">
        <v>10</v>
      </c>
      <c r="AR563" s="16">
        <v>0.1459</v>
      </c>
      <c r="AS563" s="16">
        <v>5.45E-2</v>
      </c>
      <c r="AT563" s="16">
        <v>6.1000000000000004E-3</v>
      </c>
      <c r="AU563" s="17">
        <v>0.87086886400829155</v>
      </c>
      <c r="AV563" s="16">
        <v>0.92473550666714521</v>
      </c>
      <c r="AW563" s="18">
        <v>34.093298768137714</v>
      </c>
      <c r="AX563" s="19">
        <v>0.94466329000000004</v>
      </c>
      <c r="AZ563" s="108"/>
      <c r="BA563" s="108"/>
      <c r="BB563" s="108"/>
      <c r="BC563" s="108"/>
      <c r="BD563" s="108"/>
      <c r="BE563" s="108"/>
      <c r="BF563" s="19"/>
      <c r="BG563" s="14"/>
      <c r="BI563" s="55" t="s">
        <v>86</v>
      </c>
      <c r="BJ563" s="31" t="s">
        <v>62</v>
      </c>
    </row>
    <row r="564" spans="1:62" s="20" customFormat="1" ht="12" customHeight="1" x14ac:dyDescent="0.2">
      <c r="A564" s="23" t="s">
        <v>523</v>
      </c>
      <c r="B564" s="19" t="s">
        <v>464</v>
      </c>
      <c r="C564" s="86">
        <v>54.9</v>
      </c>
      <c r="D564" s="19">
        <v>55.9</v>
      </c>
      <c r="E564" s="25">
        <v>1</v>
      </c>
      <c r="F564" s="20" t="s">
        <v>54</v>
      </c>
      <c r="G564" s="23"/>
      <c r="H564" s="20" t="s">
        <v>128</v>
      </c>
      <c r="I564" s="20" t="s">
        <v>129</v>
      </c>
      <c r="J564" s="26">
        <v>43083</v>
      </c>
      <c r="L564" s="20" t="s">
        <v>130</v>
      </c>
      <c r="M564" s="20" t="s">
        <v>223</v>
      </c>
      <c r="O564" s="23" t="s">
        <v>86</v>
      </c>
      <c r="P564" s="23" t="s">
        <v>331</v>
      </c>
      <c r="Q564" s="23" t="s">
        <v>332</v>
      </c>
      <c r="R564" s="23" t="s">
        <v>523</v>
      </c>
      <c r="S564" s="19">
        <v>0.19</v>
      </c>
      <c r="V564" s="20">
        <v>36</v>
      </c>
      <c r="W564" s="20">
        <v>152</v>
      </c>
      <c r="Y564" s="20">
        <v>1603</v>
      </c>
      <c r="AA564" s="20">
        <v>2509</v>
      </c>
      <c r="AB564" s="20">
        <v>2</v>
      </c>
      <c r="AD564" s="20">
        <v>2237</v>
      </c>
      <c r="AE564" s="20">
        <v>11730</v>
      </c>
      <c r="AF564" s="20">
        <v>3813</v>
      </c>
      <c r="AG564" s="20">
        <v>70</v>
      </c>
      <c r="AH564" s="20">
        <v>243</v>
      </c>
      <c r="AI564" s="20">
        <v>121</v>
      </c>
      <c r="AK564" s="20">
        <v>44140</v>
      </c>
      <c r="AL564" s="20">
        <v>96300</v>
      </c>
      <c r="AO564" s="29">
        <v>1</v>
      </c>
      <c r="AP564" s="14">
        <v>0.19</v>
      </c>
      <c r="AQ564" s="15">
        <v>2</v>
      </c>
      <c r="AR564" s="16">
        <v>0.1603</v>
      </c>
      <c r="AS564" s="16">
        <v>1.52E-2</v>
      </c>
      <c r="AT564" s="16">
        <v>3.5999999999999999E-3</v>
      </c>
      <c r="AU564" s="17">
        <v>0.38470000590346426</v>
      </c>
      <c r="AV564" s="16">
        <v>0.40849520470467376</v>
      </c>
      <c r="AW564" s="18">
        <v>14.31383620225505</v>
      </c>
      <c r="AX564" s="19">
        <v>0.40658680000000003</v>
      </c>
      <c r="AZ564" s="108"/>
      <c r="BA564" s="108"/>
      <c r="BB564" s="108"/>
      <c r="BC564" s="108"/>
      <c r="BD564" s="108"/>
      <c r="BE564" s="108"/>
      <c r="BF564" s="19"/>
      <c r="BG564" s="14"/>
      <c r="BI564" s="55" t="s">
        <v>86</v>
      </c>
      <c r="BJ564" s="31" t="s">
        <v>62</v>
      </c>
    </row>
    <row r="565" spans="1:62" s="33" customFormat="1" ht="12" customHeight="1" x14ac:dyDescent="0.2">
      <c r="A565" s="32" t="s">
        <v>524</v>
      </c>
      <c r="B565" s="37" t="s">
        <v>464</v>
      </c>
      <c r="C565" s="88">
        <v>55.9</v>
      </c>
      <c r="D565" s="37">
        <v>58.88</v>
      </c>
      <c r="E565" s="35">
        <v>2.980000000000004</v>
      </c>
      <c r="F565" s="33" t="s">
        <v>64</v>
      </c>
      <c r="G565" s="32"/>
      <c r="J565" s="36"/>
      <c r="O565" s="32"/>
      <c r="P565" s="32" t="s">
        <v>465</v>
      </c>
      <c r="Q565" s="32"/>
      <c r="R565" s="32"/>
      <c r="S565" s="37"/>
      <c r="AO565" s="29">
        <v>2.980000000000004</v>
      </c>
      <c r="AP565" s="14">
        <v>0</v>
      </c>
      <c r="AQ565" s="15" t="s">
        <v>65</v>
      </c>
      <c r="AR565" s="16" t="s">
        <v>65</v>
      </c>
      <c r="AS565" s="16" t="s">
        <v>65</v>
      </c>
      <c r="AT565" s="16" t="s">
        <v>65</v>
      </c>
      <c r="AU565" s="17">
        <v>0</v>
      </c>
      <c r="AV565" s="16">
        <v>0</v>
      </c>
      <c r="AW565" s="18">
        <v>0</v>
      </c>
      <c r="AX565" s="19" t="s">
        <v>65</v>
      </c>
      <c r="AZ565" s="109"/>
      <c r="BA565" s="109"/>
      <c r="BB565" s="109"/>
      <c r="BC565" s="109"/>
      <c r="BD565" s="109"/>
      <c r="BE565" s="109"/>
      <c r="BF565" s="37"/>
      <c r="BG565" s="39"/>
      <c r="BI565" s="20"/>
      <c r="BJ565" s="20"/>
    </row>
    <row r="566" spans="1:62" s="33" customFormat="1" ht="12" customHeight="1" x14ac:dyDescent="0.2">
      <c r="A566" s="32" t="s">
        <v>525</v>
      </c>
      <c r="B566" s="33" t="s">
        <v>526</v>
      </c>
      <c r="C566" s="88">
        <v>0</v>
      </c>
      <c r="D566" s="88">
        <v>4.2</v>
      </c>
      <c r="E566" s="35">
        <v>4.2</v>
      </c>
      <c r="F566" s="33" t="s">
        <v>64</v>
      </c>
      <c r="G566" s="32"/>
      <c r="J566" s="36"/>
      <c r="N566" s="32"/>
      <c r="O566" s="32"/>
      <c r="P566" s="32" t="s">
        <v>465</v>
      </c>
      <c r="Q566" s="32"/>
      <c r="R566" s="32"/>
      <c r="S566" s="37"/>
      <c r="AO566" s="29">
        <v>4.2</v>
      </c>
      <c r="AP566" s="14">
        <v>0</v>
      </c>
      <c r="AQ566" s="15" t="s">
        <v>65</v>
      </c>
      <c r="AR566" s="16" t="s">
        <v>65</v>
      </c>
      <c r="AS566" s="16" t="s">
        <v>65</v>
      </c>
      <c r="AT566" s="16" t="s">
        <v>65</v>
      </c>
      <c r="AU566" s="17">
        <v>0</v>
      </c>
      <c r="AV566" s="16">
        <v>0</v>
      </c>
      <c r="AW566" s="18">
        <v>0</v>
      </c>
      <c r="AX566" s="19" t="s">
        <v>65</v>
      </c>
      <c r="AZ566" s="109"/>
      <c r="BA566" s="109"/>
      <c r="BB566" s="109"/>
      <c r="BC566" s="109"/>
      <c r="BD566" s="109"/>
      <c r="BE566" s="109"/>
      <c r="BF566" s="37"/>
      <c r="BG566" s="39"/>
      <c r="BI566" s="23"/>
      <c r="BJ566" s="23"/>
    </row>
    <row r="567" spans="1:62" s="20" customFormat="1" ht="12" customHeight="1" x14ac:dyDescent="0.2">
      <c r="A567" s="23" t="s">
        <v>527</v>
      </c>
      <c r="B567" s="20" t="s">
        <v>526</v>
      </c>
      <c r="C567" s="86">
        <v>4.2</v>
      </c>
      <c r="D567" s="86">
        <v>5.2</v>
      </c>
      <c r="E567" s="25">
        <v>1</v>
      </c>
      <c r="F567" s="20" t="s">
        <v>54</v>
      </c>
      <c r="G567" s="23"/>
      <c r="H567" s="20" t="s">
        <v>128</v>
      </c>
      <c r="I567" s="20" t="s">
        <v>129</v>
      </c>
      <c r="J567" s="26">
        <v>39431</v>
      </c>
      <c r="L567" s="20" t="s">
        <v>130</v>
      </c>
      <c r="M567" s="20" t="s">
        <v>528</v>
      </c>
      <c r="N567" s="23"/>
      <c r="O567" s="23" t="s">
        <v>132</v>
      </c>
      <c r="P567" s="23" t="s">
        <v>529</v>
      </c>
      <c r="Q567" s="110" t="s">
        <v>530</v>
      </c>
      <c r="R567" s="110" t="s">
        <v>527</v>
      </c>
      <c r="S567" s="110">
        <v>0.06</v>
      </c>
      <c r="T567" s="110"/>
      <c r="U567" s="110"/>
      <c r="V567" s="110">
        <v>48</v>
      </c>
      <c r="W567" s="110">
        <v>58</v>
      </c>
      <c r="X567" s="110"/>
      <c r="Y567" s="110">
        <v>1037</v>
      </c>
      <c r="Z567" s="110"/>
      <c r="AA567" s="110">
        <v>512</v>
      </c>
      <c r="AB567" s="110">
        <v>0.5</v>
      </c>
      <c r="AC567" s="110"/>
      <c r="AD567" s="110">
        <v>80</v>
      </c>
      <c r="AE567" s="110">
        <v>35803</v>
      </c>
      <c r="AF567" s="110">
        <v>678</v>
      </c>
      <c r="AG567" s="110">
        <v>19</v>
      </c>
      <c r="AH567" s="110">
        <v>16</v>
      </c>
      <c r="AI567" s="110">
        <v>15</v>
      </c>
      <c r="AO567" s="29">
        <v>1</v>
      </c>
      <c r="AP567" s="14">
        <v>0.06</v>
      </c>
      <c r="AQ567" s="15">
        <v>0.5</v>
      </c>
      <c r="AR567" s="16">
        <v>0.1037</v>
      </c>
      <c r="AS567" s="16">
        <v>5.7999999999999996E-3</v>
      </c>
      <c r="AT567" s="16">
        <v>4.7999999999999996E-3</v>
      </c>
      <c r="AU567" s="17">
        <v>0.17766913139080764</v>
      </c>
      <c r="AV567" s="16">
        <v>0.18865866151143718</v>
      </c>
      <c r="AW567" s="18">
        <v>6.3168209956618089</v>
      </c>
      <c r="AX567" s="19">
        <v>0.18647535999999998</v>
      </c>
      <c r="AZ567" s="108"/>
      <c r="BA567" s="108"/>
      <c r="BB567" s="108"/>
      <c r="BC567" s="108"/>
      <c r="BD567" s="108"/>
      <c r="BE567" s="108"/>
      <c r="BF567" s="19"/>
      <c r="BG567" s="14"/>
      <c r="BI567" s="111" t="s">
        <v>132</v>
      </c>
      <c r="BJ567" s="31" t="s">
        <v>62</v>
      </c>
    </row>
    <row r="568" spans="1:62" s="33" customFormat="1" ht="12" customHeight="1" x14ac:dyDescent="0.2">
      <c r="A568" s="32" t="s">
        <v>531</v>
      </c>
      <c r="B568" s="33" t="s">
        <v>526</v>
      </c>
      <c r="C568" s="88">
        <v>5.2</v>
      </c>
      <c r="D568" s="88">
        <v>5.7</v>
      </c>
      <c r="E568" s="35">
        <v>0.5</v>
      </c>
      <c r="F568" s="33" t="s">
        <v>64</v>
      </c>
      <c r="G568" s="32"/>
      <c r="J568" s="36"/>
      <c r="N568" s="32"/>
      <c r="O568" s="32"/>
      <c r="P568" s="32" t="s">
        <v>469</v>
      </c>
      <c r="Q568" s="32"/>
      <c r="R568" s="110"/>
      <c r="S568" s="110"/>
      <c r="T568" s="110"/>
      <c r="U568" s="110"/>
      <c r="V568" s="110"/>
      <c r="W568" s="110"/>
      <c r="X568" s="110"/>
      <c r="Y568" s="110"/>
      <c r="Z568" s="110"/>
      <c r="AA568" s="110"/>
      <c r="AB568" s="110"/>
      <c r="AC568" s="110"/>
      <c r="AD568" s="110"/>
      <c r="AE568" s="110"/>
      <c r="AF568" s="110"/>
      <c r="AG568" s="110"/>
      <c r="AH568" s="110"/>
      <c r="AI568" s="110"/>
      <c r="AO568" s="29">
        <v>0.5</v>
      </c>
      <c r="AP568" s="14">
        <v>0</v>
      </c>
      <c r="AQ568" s="15" t="s">
        <v>65</v>
      </c>
      <c r="AR568" s="16" t="s">
        <v>65</v>
      </c>
      <c r="AS568" s="16" t="s">
        <v>65</v>
      </c>
      <c r="AT568" s="16" t="s">
        <v>65</v>
      </c>
      <c r="AU568" s="17">
        <v>0</v>
      </c>
      <c r="AV568" s="16">
        <v>0</v>
      </c>
      <c r="AW568" s="18">
        <v>0</v>
      </c>
      <c r="AX568" s="19" t="s">
        <v>65</v>
      </c>
      <c r="AZ568" s="109"/>
      <c r="BA568" s="109"/>
      <c r="BB568" s="109"/>
      <c r="BC568" s="109"/>
      <c r="BD568" s="109"/>
      <c r="BE568" s="109"/>
      <c r="BF568" s="37"/>
      <c r="BG568" s="39"/>
      <c r="BI568" s="23"/>
      <c r="BJ568" s="23"/>
    </row>
    <row r="569" spans="1:62" s="20" customFormat="1" ht="12" customHeight="1" x14ac:dyDescent="0.2">
      <c r="A569" s="23" t="s">
        <v>532</v>
      </c>
      <c r="B569" s="20" t="s">
        <v>526</v>
      </c>
      <c r="C569" s="86">
        <v>5.7</v>
      </c>
      <c r="D569" s="86">
        <v>7</v>
      </c>
      <c r="E569" s="25">
        <v>1.2999999999999998</v>
      </c>
      <c r="F569" s="20" t="s">
        <v>54</v>
      </c>
      <c r="G569" s="23"/>
      <c r="H569" s="20" t="s">
        <v>128</v>
      </c>
      <c r="I569" s="20" t="s">
        <v>129</v>
      </c>
      <c r="J569" s="26">
        <v>39431</v>
      </c>
      <c r="L569" s="20" t="s">
        <v>130</v>
      </c>
      <c r="M569" s="20" t="s">
        <v>528</v>
      </c>
      <c r="N569" s="23"/>
      <c r="O569" s="23" t="s">
        <v>132</v>
      </c>
      <c r="P569" s="23" t="s">
        <v>529</v>
      </c>
      <c r="Q569" s="110" t="s">
        <v>530</v>
      </c>
      <c r="R569" s="110" t="s">
        <v>532</v>
      </c>
      <c r="S569" s="110">
        <v>0.13</v>
      </c>
      <c r="T569" s="110"/>
      <c r="U569" s="110"/>
      <c r="V569" s="110">
        <v>74</v>
      </c>
      <c r="W569" s="110">
        <v>69</v>
      </c>
      <c r="X569" s="110"/>
      <c r="Y569" s="110">
        <v>2682</v>
      </c>
      <c r="Z569" s="110"/>
      <c r="AA569" s="110">
        <v>1297</v>
      </c>
      <c r="AB569" s="110">
        <v>1</v>
      </c>
      <c r="AC569" s="110"/>
      <c r="AD569" s="110">
        <v>81</v>
      </c>
      <c r="AE569" s="110">
        <v>49488</v>
      </c>
      <c r="AF569" s="110">
        <v>3034</v>
      </c>
      <c r="AG569" s="110">
        <v>55</v>
      </c>
      <c r="AH569" s="110">
        <v>17</v>
      </c>
      <c r="AI569" s="110">
        <v>16</v>
      </c>
      <c r="AO569" s="29">
        <v>1.2999999999999998</v>
      </c>
      <c r="AP569" s="14">
        <v>0.13</v>
      </c>
      <c r="AQ569" s="15">
        <v>1</v>
      </c>
      <c r="AR569" s="16">
        <v>0.26819999999999999</v>
      </c>
      <c r="AS569" s="16">
        <v>6.8999999999999999E-3</v>
      </c>
      <c r="AT569" s="16">
        <v>7.4000000000000003E-3</v>
      </c>
      <c r="AU569" s="17">
        <v>0.41573065806680637</v>
      </c>
      <c r="AV569" s="16">
        <v>0.44144522397440267</v>
      </c>
      <c r="AW569" s="18">
        <v>14.602071547402057</v>
      </c>
      <c r="AX569" s="19">
        <v>0.43656438000000003</v>
      </c>
      <c r="AZ569" s="108"/>
      <c r="BA569" s="108"/>
      <c r="BB569" s="108"/>
      <c r="BC569" s="108"/>
      <c r="BD569" s="108"/>
      <c r="BE569" s="108"/>
      <c r="BF569" s="19"/>
      <c r="BG569" s="14"/>
      <c r="BI569" s="111" t="s">
        <v>132</v>
      </c>
      <c r="BJ569" s="31" t="s">
        <v>62</v>
      </c>
    </row>
    <row r="570" spans="1:62" s="20" customFormat="1" ht="12" customHeight="1" x14ac:dyDescent="0.2">
      <c r="A570" s="23" t="s">
        <v>533</v>
      </c>
      <c r="B570" s="20" t="s">
        <v>526</v>
      </c>
      <c r="C570" s="86">
        <v>7</v>
      </c>
      <c r="D570" s="86">
        <v>7.9</v>
      </c>
      <c r="E570" s="25">
        <v>0.90000000000000036</v>
      </c>
      <c r="F570" s="20" t="s">
        <v>54</v>
      </c>
      <c r="G570" s="23"/>
      <c r="H570" s="20" t="s">
        <v>128</v>
      </c>
      <c r="I570" s="20" t="s">
        <v>129</v>
      </c>
      <c r="J570" s="26">
        <v>39431</v>
      </c>
      <c r="L570" s="20" t="s">
        <v>130</v>
      </c>
      <c r="M570" s="20" t="s">
        <v>528</v>
      </c>
      <c r="N570" s="23"/>
      <c r="O570" s="23" t="s">
        <v>132</v>
      </c>
      <c r="P570" s="23" t="s">
        <v>529</v>
      </c>
      <c r="Q570" s="110" t="s">
        <v>530</v>
      </c>
      <c r="R570" s="110" t="s">
        <v>533</v>
      </c>
      <c r="S570" s="110">
        <v>0.15</v>
      </c>
      <c r="T570" s="110">
        <v>0.1</v>
      </c>
      <c r="U570" s="110"/>
      <c r="V570" s="110">
        <v>76</v>
      </c>
      <c r="W570" s="110">
        <v>23</v>
      </c>
      <c r="X570" s="110"/>
      <c r="Y570" s="110">
        <v>6862</v>
      </c>
      <c r="Z570" s="110"/>
      <c r="AA570" s="110">
        <v>1315</v>
      </c>
      <c r="AB570" s="110">
        <v>11</v>
      </c>
      <c r="AC570" s="110"/>
      <c r="AD570" s="110">
        <v>54</v>
      </c>
      <c r="AE570" s="110">
        <v>50352</v>
      </c>
      <c r="AF570" s="110">
        <v>9279</v>
      </c>
      <c r="AG570" s="110">
        <v>70</v>
      </c>
      <c r="AH570" s="110">
        <v>19</v>
      </c>
      <c r="AI570" s="110">
        <v>26</v>
      </c>
      <c r="AO570" s="29">
        <v>0.90000000000000036</v>
      </c>
      <c r="AP570" s="14">
        <v>0.125</v>
      </c>
      <c r="AQ570" s="15">
        <v>11</v>
      </c>
      <c r="AR570" s="16">
        <v>0.68620000000000003</v>
      </c>
      <c r="AS570" s="16">
        <v>2.3E-3</v>
      </c>
      <c r="AT570" s="16">
        <v>7.6E-3</v>
      </c>
      <c r="AU570" s="17">
        <v>0.94670097448660373</v>
      </c>
      <c r="AV570" s="16">
        <v>1.0052581295360381</v>
      </c>
      <c r="AW570" s="18">
        <v>32.139779953186455</v>
      </c>
      <c r="AX570" s="19">
        <v>1.05625218</v>
      </c>
      <c r="AZ570" s="108"/>
      <c r="BA570" s="108"/>
      <c r="BB570" s="108"/>
      <c r="BC570" s="108"/>
      <c r="BD570" s="108"/>
      <c r="BE570" s="108"/>
      <c r="BF570" s="19"/>
      <c r="BG570" s="14"/>
      <c r="BI570" s="111" t="s">
        <v>132</v>
      </c>
      <c r="BJ570" s="31" t="s">
        <v>62</v>
      </c>
    </row>
    <row r="571" spans="1:62" s="33" customFormat="1" ht="12" customHeight="1" x14ac:dyDescent="0.2">
      <c r="A571" s="32" t="s">
        <v>534</v>
      </c>
      <c r="B571" s="33" t="s">
        <v>526</v>
      </c>
      <c r="C571" s="88">
        <v>7.9</v>
      </c>
      <c r="D571" s="88">
        <v>8</v>
      </c>
      <c r="E571" s="35">
        <v>9.9999999999999645E-2</v>
      </c>
      <c r="F571" s="33" t="s">
        <v>64</v>
      </c>
      <c r="G571" s="32"/>
      <c r="J571" s="36"/>
      <c r="N571" s="32"/>
      <c r="O571" s="32"/>
      <c r="P571" s="32" t="s">
        <v>469</v>
      </c>
      <c r="Q571" s="32"/>
      <c r="R571" s="110"/>
      <c r="S571" s="110"/>
      <c r="T571" s="110"/>
      <c r="U571" s="110"/>
      <c r="V571" s="110"/>
      <c r="W571" s="110"/>
      <c r="X571" s="110"/>
      <c r="Y571" s="110"/>
      <c r="Z571" s="110"/>
      <c r="AA571" s="110"/>
      <c r="AB571" s="110"/>
      <c r="AC571" s="110"/>
      <c r="AD571" s="110"/>
      <c r="AE571" s="110"/>
      <c r="AF571" s="110"/>
      <c r="AG571" s="110"/>
      <c r="AH571" s="110"/>
      <c r="AI571" s="110"/>
      <c r="AO571" s="29">
        <v>9.9999999999999645E-2</v>
      </c>
      <c r="AP571" s="14">
        <v>0</v>
      </c>
      <c r="AQ571" s="15" t="s">
        <v>65</v>
      </c>
      <c r="AR571" s="16" t="s">
        <v>65</v>
      </c>
      <c r="AS571" s="16" t="s">
        <v>65</v>
      </c>
      <c r="AT571" s="16" t="s">
        <v>65</v>
      </c>
      <c r="AU571" s="17">
        <v>0</v>
      </c>
      <c r="AV571" s="16">
        <v>0</v>
      </c>
      <c r="AW571" s="18">
        <v>0</v>
      </c>
      <c r="AX571" s="19" t="s">
        <v>65</v>
      </c>
      <c r="AZ571" s="109"/>
      <c r="BA571" s="109"/>
      <c r="BB571" s="109"/>
      <c r="BC571" s="109"/>
      <c r="BD571" s="109"/>
      <c r="BE571" s="109"/>
      <c r="BF571" s="37"/>
      <c r="BG571" s="39"/>
      <c r="BI571" s="23"/>
      <c r="BJ571" s="23"/>
    </row>
    <row r="572" spans="1:62" s="20" customFormat="1" ht="12" customHeight="1" x14ac:dyDescent="0.2">
      <c r="A572" s="23" t="s">
        <v>535</v>
      </c>
      <c r="B572" s="20" t="s">
        <v>526</v>
      </c>
      <c r="C572" s="86">
        <v>8</v>
      </c>
      <c r="D572" s="86">
        <v>8.1999999999999993</v>
      </c>
      <c r="E572" s="25">
        <v>0.19999999999999929</v>
      </c>
      <c r="F572" s="20" t="s">
        <v>54</v>
      </c>
      <c r="G572" s="23"/>
      <c r="H572" s="20" t="s">
        <v>128</v>
      </c>
      <c r="I572" s="20" t="s">
        <v>129</v>
      </c>
      <c r="J572" s="26">
        <v>39431</v>
      </c>
      <c r="L572" s="20" t="s">
        <v>130</v>
      </c>
      <c r="M572" s="20" t="s">
        <v>528</v>
      </c>
      <c r="N572" s="23"/>
      <c r="O572" s="23" t="s">
        <v>132</v>
      </c>
      <c r="P572" s="23" t="s">
        <v>529</v>
      </c>
      <c r="Q572" s="110" t="s">
        <v>530</v>
      </c>
      <c r="R572" s="110" t="s">
        <v>535</v>
      </c>
      <c r="S572" s="110">
        <v>0.05</v>
      </c>
      <c r="T572" s="110"/>
      <c r="U572" s="110"/>
      <c r="V572" s="110">
        <v>56</v>
      </c>
      <c r="W572" s="110">
        <v>10</v>
      </c>
      <c r="X572" s="110"/>
      <c r="Y572" s="110">
        <v>10080</v>
      </c>
      <c r="Z572" s="110"/>
      <c r="AA572" s="110">
        <v>1316</v>
      </c>
      <c r="AB572" s="110">
        <v>7</v>
      </c>
      <c r="AC572" s="110"/>
      <c r="AD572" s="110">
        <v>48</v>
      </c>
      <c r="AE572" s="110">
        <v>49584</v>
      </c>
      <c r="AF572" s="110">
        <v>9147</v>
      </c>
      <c r="AG572" s="110">
        <v>66</v>
      </c>
      <c r="AH572" s="110">
        <v>22</v>
      </c>
      <c r="AI572" s="110">
        <v>40</v>
      </c>
      <c r="AO572" s="29">
        <v>0.19999999999999929</v>
      </c>
      <c r="AP572" s="14">
        <v>0.05</v>
      </c>
      <c r="AQ572" s="15">
        <v>7</v>
      </c>
      <c r="AR572" s="16">
        <v>1.008</v>
      </c>
      <c r="AS572" s="16">
        <v>1E-3</v>
      </c>
      <c r="AT572" s="16">
        <v>5.5999999999999999E-3</v>
      </c>
      <c r="AU572" s="17">
        <v>1.1123063793816268</v>
      </c>
      <c r="AV572" s="16">
        <v>1.1811068759219909</v>
      </c>
      <c r="AW572" s="18">
        <v>36.416859009068716</v>
      </c>
      <c r="AX572" s="19">
        <v>1.2154080399999998</v>
      </c>
      <c r="AZ572" s="108"/>
      <c r="BA572" s="108"/>
      <c r="BB572" s="108"/>
      <c r="BC572" s="108"/>
      <c r="BD572" s="108"/>
      <c r="BE572" s="108"/>
      <c r="BF572" s="19"/>
      <c r="BG572" s="14"/>
      <c r="BI572" s="111" t="s">
        <v>132</v>
      </c>
      <c r="BJ572" s="31" t="s">
        <v>62</v>
      </c>
    </row>
    <row r="573" spans="1:62" s="33" customFormat="1" ht="12" customHeight="1" x14ac:dyDescent="0.2">
      <c r="A573" s="32" t="s">
        <v>536</v>
      </c>
      <c r="B573" s="33" t="s">
        <v>526</v>
      </c>
      <c r="C573" s="88">
        <v>8.1999999999999993</v>
      </c>
      <c r="D573" s="88">
        <v>9.5</v>
      </c>
      <c r="E573" s="35">
        <v>1.3000000000000007</v>
      </c>
      <c r="F573" s="33" t="s">
        <v>64</v>
      </c>
      <c r="G573" s="32"/>
      <c r="J573" s="36"/>
      <c r="N573" s="32"/>
      <c r="O573" s="32"/>
      <c r="P573" s="32" t="s">
        <v>469</v>
      </c>
      <c r="Q573" s="32"/>
      <c r="R573" s="110"/>
      <c r="S573" s="110"/>
      <c r="T573" s="110"/>
      <c r="U573" s="110"/>
      <c r="V573" s="110"/>
      <c r="W573" s="110"/>
      <c r="X573" s="110"/>
      <c r="Y573" s="110"/>
      <c r="Z573" s="110"/>
      <c r="AA573" s="110"/>
      <c r="AB573" s="110"/>
      <c r="AC573" s="110"/>
      <c r="AD573" s="110"/>
      <c r="AE573" s="110"/>
      <c r="AF573" s="110"/>
      <c r="AG573" s="110"/>
      <c r="AH573" s="110"/>
      <c r="AI573" s="110"/>
      <c r="AO573" s="29">
        <v>1.3000000000000007</v>
      </c>
      <c r="AP573" s="14">
        <v>0</v>
      </c>
      <c r="AQ573" s="15" t="s">
        <v>65</v>
      </c>
      <c r="AR573" s="16" t="s">
        <v>65</v>
      </c>
      <c r="AS573" s="16" t="s">
        <v>65</v>
      </c>
      <c r="AT573" s="16" t="s">
        <v>65</v>
      </c>
      <c r="AU573" s="17">
        <v>0</v>
      </c>
      <c r="AV573" s="16">
        <v>0</v>
      </c>
      <c r="AW573" s="18">
        <v>0</v>
      </c>
      <c r="AX573" s="19" t="s">
        <v>65</v>
      </c>
      <c r="AZ573" s="109"/>
      <c r="BA573" s="109"/>
      <c r="BB573" s="109"/>
      <c r="BC573" s="109"/>
      <c r="BD573" s="109"/>
      <c r="BE573" s="109"/>
      <c r="BF573" s="37"/>
      <c r="BG573" s="39"/>
      <c r="BI573" s="23"/>
      <c r="BJ573" s="23"/>
    </row>
    <row r="574" spans="1:62" s="20" customFormat="1" ht="12" customHeight="1" x14ac:dyDescent="0.2">
      <c r="A574" s="23" t="s">
        <v>537</v>
      </c>
      <c r="B574" s="20" t="s">
        <v>526</v>
      </c>
      <c r="C574" s="86">
        <v>9.5</v>
      </c>
      <c r="D574" s="86">
        <v>10.6</v>
      </c>
      <c r="E574" s="25">
        <v>1.0999999999999996</v>
      </c>
      <c r="F574" s="20" t="s">
        <v>54</v>
      </c>
      <c r="G574" s="23"/>
      <c r="H574" s="20" t="s">
        <v>128</v>
      </c>
      <c r="I574" s="20" t="s">
        <v>129</v>
      </c>
      <c r="J574" s="26">
        <v>39431</v>
      </c>
      <c r="L574" s="20" t="s">
        <v>130</v>
      </c>
      <c r="M574" s="20" t="s">
        <v>528</v>
      </c>
      <c r="N574" s="23"/>
      <c r="O574" s="23" t="s">
        <v>132</v>
      </c>
      <c r="P574" s="23" t="s">
        <v>529</v>
      </c>
      <c r="Q574" s="110" t="s">
        <v>530</v>
      </c>
      <c r="R574" s="110" t="s">
        <v>537</v>
      </c>
      <c r="S574" s="110">
        <v>5.0000000000000001E-3</v>
      </c>
      <c r="T574" s="110"/>
      <c r="U574" s="110"/>
      <c r="V574" s="110">
        <v>13</v>
      </c>
      <c r="W574" s="110">
        <v>10</v>
      </c>
      <c r="X574" s="110"/>
      <c r="Y574" s="110">
        <v>1993</v>
      </c>
      <c r="Z574" s="110"/>
      <c r="AA574" s="110">
        <v>232</v>
      </c>
      <c r="AB574" s="110">
        <v>0.5</v>
      </c>
      <c r="AC574" s="110"/>
      <c r="AD574" s="110">
        <v>10</v>
      </c>
      <c r="AE574" s="110">
        <v>24994</v>
      </c>
      <c r="AF574" s="110">
        <v>913</v>
      </c>
      <c r="AG574" s="110">
        <v>9</v>
      </c>
      <c r="AH574" s="110">
        <v>14</v>
      </c>
      <c r="AI574" s="110">
        <v>14</v>
      </c>
      <c r="AO574" s="29">
        <v>1.0999999999999996</v>
      </c>
      <c r="AP574" s="14">
        <v>5.0000000000000001E-3</v>
      </c>
      <c r="AQ574" s="15">
        <v>0.5</v>
      </c>
      <c r="AR574" s="16">
        <v>0.1993</v>
      </c>
      <c r="AS574" s="16">
        <v>1E-3</v>
      </c>
      <c r="AT574" s="16">
        <v>1.2999999999999999E-3</v>
      </c>
      <c r="AU574" s="17">
        <v>0.20308637037573846</v>
      </c>
      <c r="AV574" s="16">
        <v>0.21564805606003609</v>
      </c>
      <c r="AW574" s="18">
        <v>6.5634084372304002</v>
      </c>
      <c r="AX574" s="19">
        <v>0.21784307</v>
      </c>
      <c r="AZ574" s="108"/>
      <c r="BA574" s="108"/>
      <c r="BB574" s="108"/>
      <c r="BC574" s="108"/>
      <c r="BD574" s="108"/>
      <c r="BE574" s="108"/>
      <c r="BF574" s="19"/>
      <c r="BG574" s="14"/>
      <c r="BI574" s="111" t="s">
        <v>132</v>
      </c>
      <c r="BJ574" s="31" t="s">
        <v>62</v>
      </c>
    </row>
    <row r="575" spans="1:62" s="33" customFormat="1" ht="12" customHeight="1" x14ac:dyDescent="0.2">
      <c r="A575" s="32" t="s">
        <v>538</v>
      </c>
      <c r="B575" s="33" t="s">
        <v>526</v>
      </c>
      <c r="C575" s="88">
        <v>10.6</v>
      </c>
      <c r="D575" s="88">
        <v>11.7</v>
      </c>
      <c r="E575" s="35">
        <v>1.0999999999999996</v>
      </c>
      <c r="F575" s="33" t="s">
        <v>64</v>
      </c>
      <c r="G575" s="32"/>
      <c r="J575" s="36"/>
      <c r="N575" s="32"/>
      <c r="O575" s="32"/>
      <c r="P575" s="32" t="s">
        <v>469</v>
      </c>
      <c r="Q575" s="32"/>
      <c r="R575" s="110"/>
      <c r="S575" s="110"/>
      <c r="T575" s="110"/>
      <c r="U575" s="110"/>
      <c r="V575" s="110"/>
      <c r="W575" s="110"/>
      <c r="X575" s="110"/>
      <c r="Y575" s="110"/>
      <c r="Z575" s="110"/>
      <c r="AA575" s="110"/>
      <c r="AB575" s="110"/>
      <c r="AC575" s="110"/>
      <c r="AD575" s="110"/>
      <c r="AE575" s="110"/>
      <c r="AF575" s="110"/>
      <c r="AG575" s="110"/>
      <c r="AH575" s="110"/>
      <c r="AI575" s="110"/>
      <c r="AO575" s="29">
        <v>1.0999999999999996</v>
      </c>
      <c r="AP575" s="14">
        <v>0</v>
      </c>
      <c r="AQ575" s="15" t="s">
        <v>65</v>
      </c>
      <c r="AR575" s="16" t="s">
        <v>65</v>
      </c>
      <c r="AS575" s="16" t="s">
        <v>65</v>
      </c>
      <c r="AT575" s="16" t="s">
        <v>65</v>
      </c>
      <c r="AU575" s="17">
        <v>0</v>
      </c>
      <c r="AV575" s="16">
        <v>0</v>
      </c>
      <c r="AW575" s="18">
        <v>0</v>
      </c>
      <c r="AX575" s="19" t="s">
        <v>65</v>
      </c>
      <c r="AZ575" s="109"/>
      <c r="BA575" s="109"/>
      <c r="BB575" s="109"/>
      <c r="BC575" s="109"/>
      <c r="BD575" s="109"/>
      <c r="BE575" s="109"/>
      <c r="BF575" s="37"/>
      <c r="BG575" s="39"/>
      <c r="BI575" s="23"/>
      <c r="BJ575" s="23"/>
    </row>
    <row r="576" spans="1:62" s="20" customFormat="1" ht="12" customHeight="1" x14ac:dyDescent="0.2">
      <c r="A576" s="23" t="s">
        <v>539</v>
      </c>
      <c r="B576" s="20" t="s">
        <v>526</v>
      </c>
      <c r="C576" s="86">
        <v>11.7</v>
      </c>
      <c r="D576" s="86">
        <v>11.9</v>
      </c>
      <c r="E576" s="25">
        <v>0.20000000000000107</v>
      </c>
      <c r="F576" s="20" t="s">
        <v>54</v>
      </c>
      <c r="G576" s="23"/>
      <c r="H576" s="20" t="s">
        <v>263</v>
      </c>
      <c r="I576" s="20" t="s">
        <v>129</v>
      </c>
      <c r="J576" s="26">
        <v>39431</v>
      </c>
      <c r="L576" s="20" t="s">
        <v>130</v>
      </c>
      <c r="M576" s="20" t="s">
        <v>528</v>
      </c>
      <c r="N576" s="23"/>
      <c r="O576" s="23" t="s">
        <v>132</v>
      </c>
      <c r="P576" s="23"/>
      <c r="Q576" s="110" t="s">
        <v>530</v>
      </c>
      <c r="R576" s="110" t="s">
        <v>539</v>
      </c>
      <c r="S576" s="110">
        <v>0.09</v>
      </c>
      <c r="T576" s="110"/>
      <c r="U576" s="110"/>
      <c r="V576" s="110">
        <v>10</v>
      </c>
      <c r="W576" s="110">
        <v>9</v>
      </c>
      <c r="X576" s="110"/>
      <c r="Y576" s="110">
        <v>4307</v>
      </c>
      <c r="Z576" s="110"/>
      <c r="AA576" s="110">
        <v>503</v>
      </c>
      <c r="AB576" s="110">
        <v>0.5</v>
      </c>
      <c r="AC576" s="110"/>
      <c r="AD576" s="110">
        <v>31</v>
      </c>
      <c r="AE576" s="110">
        <v>37118</v>
      </c>
      <c r="AF576" s="110">
        <v>840</v>
      </c>
      <c r="AG576" s="110">
        <v>18</v>
      </c>
      <c r="AH576" s="110">
        <v>18</v>
      </c>
      <c r="AI576" s="110">
        <v>39</v>
      </c>
      <c r="AO576" s="29">
        <v>0.20000000000000107</v>
      </c>
      <c r="AP576" s="14">
        <v>0.09</v>
      </c>
      <c r="AQ576" s="15">
        <v>0.5</v>
      </c>
      <c r="AR576" s="16">
        <v>0.43070000000000003</v>
      </c>
      <c r="AS576" s="16">
        <v>8.9999999999999998E-4</v>
      </c>
      <c r="AT576" s="16">
        <v>1E-3</v>
      </c>
      <c r="AU576" s="17">
        <v>0.50533534675532843</v>
      </c>
      <c r="AV576" s="16">
        <v>0.53659231284006137</v>
      </c>
      <c r="AW576" s="18">
        <v>16.980509663897127</v>
      </c>
      <c r="AX576" s="19">
        <v>0.53287501999999998</v>
      </c>
      <c r="AZ576" s="108"/>
      <c r="BA576" s="108"/>
      <c r="BB576" s="108"/>
      <c r="BC576" s="108"/>
      <c r="BD576" s="108"/>
      <c r="BE576" s="108"/>
      <c r="BF576" s="19"/>
      <c r="BG576" s="14"/>
      <c r="BI576" s="111" t="s">
        <v>132</v>
      </c>
      <c r="BJ576" s="31" t="s">
        <v>62</v>
      </c>
    </row>
    <row r="577" spans="1:62" s="33" customFormat="1" ht="12" customHeight="1" x14ac:dyDescent="0.2">
      <c r="A577" s="32" t="s">
        <v>540</v>
      </c>
      <c r="B577" s="33" t="s">
        <v>526</v>
      </c>
      <c r="C577" s="88">
        <v>11.9</v>
      </c>
      <c r="D577" s="88">
        <v>12.2</v>
      </c>
      <c r="E577" s="35">
        <v>0.29999999999999893</v>
      </c>
      <c r="F577" s="33" t="s">
        <v>64</v>
      </c>
      <c r="G577" s="32"/>
      <c r="J577" s="36"/>
      <c r="N577" s="32"/>
      <c r="O577" s="32"/>
      <c r="P577" s="32" t="s">
        <v>469</v>
      </c>
      <c r="Q577" s="32"/>
      <c r="R577" s="110"/>
      <c r="S577" s="110"/>
      <c r="T577" s="110"/>
      <c r="U577" s="110"/>
      <c r="V577" s="110"/>
      <c r="W577" s="110"/>
      <c r="X577" s="110"/>
      <c r="Y577" s="110"/>
      <c r="Z577" s="110"/>
      <c r="AA577" s="110"/>
      <c r="AB577" s="110"/>
      <c r="AC577" s="110"/>
      <c r="AD577" s="110"/>
      <c r="AE577" s="110"/>
      <c r="AF577" s="110"/>
      <c r="AG577" s="110"/>
      <c r="AH577" s="110"/>
      <c r="AI577" s="110"/>
      <c r="AO577" s="29">
        <v>0.29999999999999893</v>
      </c>
      <c r="AP577" s="14">
        <v>0</v>
      </c>
      <c r="AQ577" s="15" t="s">
        <v>65</v>
      </c>
      <c r="AR577" s="16" t="s">
        <v>65</v>
      </c>
      <c r="AS577" s="16" t="s">
        <v>65</v>
      </c>
      <c r="AT577" s="16" t="s">
        <v>65</v>
      </c>
      <c r="AU577" s="17">
        <v>0</v>
      </c>
      <c r="AV577" s="16">
        <v>0</v>
      </c>
      <c r="AW577" s="18">
        <v>0</v>
      </c>
      <c r="AX577" s="19" t="s">
        <v>65</v>
      </c>
      <c r="AZ577" s="109"/>
      <c r="BA577" s="109"/>
      <c r="BB577" s="109"/>
      <c r="BC577" s="109"/>
      <c r="BD577" s="109"/>
      <c r="BE577" s="109"/>
      <c r="BF577" s="37"/>
      <c r="BG577" s="39"/>
      <c r="BI577" s="23"/>
      <c r="BJ577" s="23"/>
    </row>
    <row r="578" spans="1:62" s="20" customFormat="1" ht="12" customHeight="1" x14ac:dyDescent="0.2">
      <c r="A578" s="23" t="s">
        <v>541</v>
      </c>
      <c r="B578" s="20" t="s">
        <v>526</v>
      </c>
      <c r="C578" s="86">
        <v>12.2</v>
      </c>
      <c r="D578" s="86">
        <v>13</v>
      </c>
      <c r="E578" s="25">
        <v>0.80000000000000071</v>
      </c>
      <c r="F578" s="20" t="s">
        <v>54</v>
      </c>
      <c r="G578" s="23"/>
      <c r="H578" s="20" t="s">
        <v>263</v>
      </c>
      <c r="I578" s="20" t="s">
        <v>129</v>
      </c>
      <c r="J578" s="26">
        <v>39431</v>
      </c>
      <c r="L578" s="20" t="s">
        <v>130</v>
      </c>
      <c r="M578" s="20" t="s">
        <v>528</v>
      </c>
      <c r="N578" s="23"/>
      <c r="O578" s="23" t="s">
        <v>132</v>
      </c>
      <c r="P578" s="23"/>
      <c r="Q578" s="110" t="s">
        <v>530</v>
      </c>
      <c r="R578" s="110" t="s">
        <v>541</v>
      </c>
      <c r="S578" s="110">
        <v>7.0000000000000007E-2</v>
      </c>
      <c r="T578" s="110"/>
      <c r="U578" s="110"/>
      <c r="V578" s="110">
        <v>13</v>
      </c>
      <c r="W578" s="110">
        <v>7</v>
      </c>
      <c r="X578" s="110"/>
      <c r="Y578" s="110">
        <v>3598</v>
      </c>
      <c r="Z578" s="110"/>
      <c r="AA578" s="110">
        <v>437</v>
      </c>
      <c r="AB578" s="110">
        <v>0.5</v>
      </c>
      <c r="AC578" s="110"/>
      <c r="AD578" s="110">
        <v>31</v>
      </c>
      <c r="AE578" s="110">
        <v>34872</v>
      </c>
      <c r="AF578" s="110">
        <v>324</v>
      </c>
      <c r="AG578" s="110">
        <v>15</v>
      </c>
      <c r="AH578" s="110">
        <v>19</v>
      </c>
      <c r="AI578" s="110">
        <v>29</v>
      </c>
      <c r="AO578" s="29">
        <v>0.80000000000000071</v>
      </c>
      <c r="AP578" s="14">
        <v>7.0000000000000007E-2</v>
      </c>
      <c r="AQ578" s="15">
        <v>0.5</v>
      </c>
      <c r="AR578" s="16">
        <v>0.35980000000000001</v>
      </c>
      <c r="AS578" s="16">
        <v>6.9999999999999999E-4</v>
      </c>
      <c r="AT578" s="16">
        <v>1.2999999999999999E-3</v>
      </c>
      <c r="AU578" s="17">
        <v>0.4190904132451797</v>
      </c>
      <c r="AV578" s="16">
        <v>0.44501279314073017</v>
      </c>
      <c r="AW578" s="18">
        <v>14.04585055174025</v>
      </c>
      <c r="AX578" s="19">
        <v>0.44261153000000003</v>
      </c>
      <c r="AZ578" s="108"/>
      <c r="BA578" s="108"/>
      <c r="BB578" s="108"/>
      <c r="BC578" s="108"/>
      <c r="BD578" s="108"/>
      <c r="BE578" s="108"/>
      <c r="BF578" s="19"/>
      <c r="BG578" s="14"/>
      <c r="BI578" s="111" t="s">
        <v>132</v>
      </c>
      <c r="BJ578" s="31" t="s">
        <v>62</v>
      </c>
    </row>
    <row r="579" spans="1:62" s="20" customFormat="1" ht="12" customHeight="1" x14ac:dyDescent="0.2">
      <c r="A579" s="23" t="s">
        <v>542</v>
      </c>
      <c r="B579" s="20" t="s">
        <v>526</v>
      </c>
      <c r="C579" s="86">
        <v>13</v>
      </c>
      <c r="D579" s="86">
        <v>14.25</v>
      </c>
      <c r="E579" s="25">
        <v>1.25</v>
      </c>
      <c r="F579" s="20" t="s">
        <v>54</v>
      </c>
      <c r="G579" s="23"/>
      <c r="H579" s="20" t="s">
        <v>263</v>
      </c>
      <c r="I579" s="20" t="s">
        <v>129</v>
      </c>
      <c r="J579" s="26">
        <v>39431</v>
      </c>
      <c r="L579" s="20" t="s">
        <v>130</v>
      </c>
      <c r="M579" s="20" t="s">
        <v>528</v>
      </c>
      <c r="N579" s="23"/>
      <c r="O579" s="23" t="s">
        <v>86</v>
      </c>
      <c r="P579" s="23"/>
      <c r="Q579" s="110" t="s">
        <v>530</v>
      </c>
      <c r="R579" s="110" t="s">
        <v>542</v>
      </c>
      <c r="S579" s="110">
        <v>0.05</v>
      </c>
      <c r="T579" s="110"/>
      <c r="U579" s="110"/>
      <c r="V579" s="110">
        <v>6</v>
      </c>
      <c r="W579" s="110">
        <v>2.5</v>
      </c>
      <c r="X579" s="110"/>
      <c r="Y579" s="110">
        <v>4206</v>
      </c>
      <c r="Z579" s="110"/>
      <c r="AA579" s="110">
        <v>326</v>
      </c>
      <c r="AB579" s="110">
        <v>0.5</v>
      </c>
      <c r="AC579" s="110"/>
      <c r="AD579" s="110">
        <v>25</v>
      </c>
      <c r="AE579" s="110">
        <v>38011</v>
      </c>
      <c r="AF579" s="110">
        <v>276</v>
      </c>
      <c r="AG579" s="110">
        <v>11</v>
      </c>
      <c r="AH579" s="110">
        <v>15</v>
      </c>
      <c r="AI579" s="110">
        <v>33</v>
      </c>
      <c r="AO579" s="29">
        <v>1.25</v>
      </c>
      <c r="AP579" s="14">
        <v>0.05</v>
      </c>
      <c r="AQ579" s="15">
        <v>0.5</v>
      </c>
      <c r="AR579" s="16">
        <v>0.42059999999999997</v>
      </c>
      <c r="AS579" s="16">
        <v>2.5000000000000001E-4</v>
      </c>
      <c r="AT579" s="16">
        <v>5.9999999999999995E-4</v>
      </c>
      <c r="AU579" s="17">
        <v>0.45467534376597585</v>
      </c>
      <c r="AV579" s="16">
        <v>0.48279879068277826</v>
      </c>
      <c r="AW579" s="18">
        <v>14.987941439583372</v>
      </c>
      <c r="AX579" s="19">
        <v>0.48194593999999996</v>
      </c>
      <c r="AZ579" s="108"/>
      <c r="BA579" s="108"/>
      <c r="BB579" s="108"/>
      <c r="BC579" s="108"/>
      <c r="BD579" s="108"/>
      <c r="BE579" s="108"/>
      <c r="BF579" s="19"/>
      <c r="BG579" s="14"/>
      <c r="BI579" s="111" t="s">
        <v>86</v>
      </c>
      <c r="BJ579" s="31" t="s">
        <v>62</v>
      </c>
    </row>
    <row r="580" spans="1:62" s="20" customFormat="1" ht="12" customHeight="1" x14ac:dyDescent="0.2">
      <c r="A580" s="23" t="s">
        <v>543</v>
      </c>
      <c r="B580" s="20" t="s">
        <v>526</v>
      </c>
      <c r="C580" s="86">
        <v>14.25</v>
      </c>
      <c r="D580" s="86">
        <v>15.3</v>
      </c>
      <c r="E580" s="25">
        <v>1.0500000000000007</v>
      </c>
      <c r="F580" s="20" t="s">
        <v>54</v>
      </c>
      <c r="G580" s="23"/>
      <c r="H580" s="20" t="s">
        <v>263</v>
      </c>
      <c r="I580" s="20" t="s">
        <v>129</v>
      </c>
      <c r="J580" s="26">
        <v>39431</v>
      </c>
      <c r="L580" s="20" t="s">
        <v>130</v>
      </c>
      <c r="M580" s="20" t="s">
        <v>528</v>
      </c>
      <c r="N580" s="23"/>
      <c r="O580" s="23" t="s">
        <v>86</v>
      </c>
      <c r="P580" s="23"/>
      <c r="Q580" s="110" t="s">
        <v>530</v>
      </c>
      <c r="R580" s="110" t="s">
        <v>543</v>
      </c>
      <c r="S580" s="110">
        <v>0.04</v>
      </c>
      <c r="T580" s="110"/>
      <c r="U580" s="110"/>
      <c r="V580" s="110">
        <v>9</v>
      </c>
      <c r="W580" s="110">
        <v>9</v>
      </c>
      <c r="X580" s="110"/>
      <c r="Y580" s="110">
        <v>4393</v>
      </c>
      <c r="Z580" s="110"/>
      <c r="AA580" s="110">
        <v>363</v>
      </c>
      <c r="AB580" s="110">
        <v>0.5</v>
      </c>
      <c r="AC580" s="110"/>
      <c r="AD580" s="110">
        <v>25</v>
      </c>
      <c r="AE580" s="110">
        <v>41414</v>
      </c>
      <c r="AF580" s="110">
        <v>258</v>
      </c>
      <c r="AG580" s="110">
        <v>13</v>
      </c>
      <c r="AH580" s="110">
        <v>20</v>
      </c>
      <c r="AI580" s="110">
        <v>52</v>
      </c>
      <c r="AO580" s="29">
        <v>1.0500000000000007</v>
      </c>
      <c r="AP580" s="14">
        <v>0.04</v>
      </c>
      <c r="AQ580" s="15">
        <v>0.5</v>
      </c>
      <c r="AR580" s="16">
        <v>0.43930000000000002</v>
      </c>
      <c r="AS580" s="16">
        <v>8.9999999999999998E-4</v>
      </c>
      <c r="AT580" s="16">
        <v>8.9999999999999998E-4</v>
      </c>
      <c r="AU580" s="17">
        <v>0.46322676405774538</v>
      </c>
      <c r="AV580" s="16">
        <v>0.49187914973917685</v>
      </c>
      <c r="AW580" s="18">
        <v>15.174061883504933</v>
      </c>
      <c r="AX580" s="19">
        <v>0.49170473000000009</v>
      </c>
      <c r="AZ580" s="108"/>
      <c r="BA580" s="108"/>
      <c r="BB580" s="108"/>
      <c r="BC580" s="108"/>
      <c r="BD580" s="108"/>
      <c r="BE580" s="108"/>
      <c r="BF580" s="19"/>
      <c r="BG580" s="14"/>
      <c r="BI580" s="111" t="s">
        <v>86</v>
      </c>
      <c r="BJ580" s="31" t="s">
        <v>62</v>
      </c>
    </row>
    <row r="581" spans="1:62" s="33" customFormat="1" ht="12" customHeight="1" x14ac:dyDescent="0.2">
      <c r="A581" s="32" t="s">
        <v>525</v>
      </c>
      <c r="B581" s="33" t="s">
        <v>526</v>
      </c>
      <c r="C581" s="88">
        <v>15.3</v>
      </c>
      <c r="D581" s="88">
        <v>16.2</v>
      </c>
      <c r="E581" s="35">
        <v>0.89999999999999858</v>
      </c>
      <c r="F581" s="33" t="s">
        <v>64</v>
      </c>
      <c r="G581" s="32"/>
      <c r="J581" s="36"/>
      <c r="N581" s="32"/>
      <c r="O581" s="32"/>
      <c r="P581" s="32" t="s">
        <v>469</v>
      </c>
      <c r="Q581" s="32"/>
      <c r="R581" s="110"/>
      <c r="S581" s="110"/>
      <c r="T581" s="110"/>
      <c r="U581" s="110"/>
      <c r="V581" s="110"/>
      <c r="W581" s="110"/>
      <c r="X581" s="110"/>
      <c r="Y581" s="110"/>
      <c r="Z581" s="110"/>
      <c r="AA581" s="110"/>
      <c r="AB581" s="110"/>
      <c r="AC581" s="110"/>
      <c r="AD581" s="110"/>
      <c r="AE581" s="110"/>
      <c r="AF581" s="110"/>
      <c r="AG581" s="110"/>
      <c r="AH581" s="110"/>
      <c r="AI581" s="110"/>
      <c r="AO581" s="29">
        <v>0.89999999999999858</v>
      </c>
      <c r="AP581" s="14">
        <v>0</v>
      </c>
      <c r="AQ581" s="15" t="s">
        <v>65</v>
      </c>
      <c r="AR581" s="16" t="s">
        <v>65</v>
      </c>
      <c r="AS581" s="16" t="s">
        <v>65</v>
      </c>
      <c r="AT581" s="16" t="s">
        <v>65</v>
      </c>
      <c r="AU581" s="17">
        <v>0</v>
      </c>
      <c r="AV581" s="16">
        <v>0</v>
      </c>
      <c r="AW581" s="18">
        <v>0</v>
      </c>
      <c r="AX581" s="19" t="s">
        <v>65</v>
      </c>
      <c r="AZ581" s="109"/>
      <c r="BA581" s="109"/>
      <c r="BB581" s="109"/>
      <c r="BC581" s="109"/>
      <c r="BD581" s="109"/>
      <c r="BE581" s="109"/>
      <c r="BF581" s="37"/>
      <c r="BG581" s="39"/>
      <c r="BI581" s="23"/>
      <c r="BJ581" s="23"/>
    </row>
    <row r="582" spans="1:62" s="20" customFormat="1" ht="12" customHeight="1" x14ac:dyDescent="0.2">
      <c r="A582" s="23" t="s">
        <v>544</v>
      </c>
      <c r="B582" s="20" t="s">
        <v>526</v>
      </c>
      <c r="C582" s="86">
        <v>16.2</v>
      </c>
      <c r="D582" s="86">
        <v>17.2</v>
      </c>
      <c r="E582" s="25">
        <v>1</v>
      </c>
      <c r="F582" s="20" t="s">
        <v>54</v>
      </c>
      <c r="G582" s="23"/>
      <c r="H582" s="20" t="s">
        <v>263</v>
      </c>
      <c r="I582" s="20" t="s">
        <v>129</v>
      </c>
      <c r="J582" s="26">
        <v>39431</v>
      </c>
      <c r="L582" s="20" t="s">
        <v>130</v>
      </c>
      <c r="M582" s="20" t="s">
        <v>528</v>
      </c>
      <c r="N582" s="23"/>
      <c r="O582" s="23" t="s">
        <v>86</v>
      </c>
      <c r="P582" s="23"/>
      <c r="Q582" s="110" t="s">
        <v>530</v>
      </c>
      <c r="R582" s="110" t="s">
        <v>544</v>
      </c>
      <c r="S582" s="110">
        <v>5.0000000000000001E-3</v>
      </c>
      <c r="T582" s="110"/>
      <c r="U582" s="110"/>
      <c r="V582" s="110">
        <v>9</v>
      </c>
      <c r="W582" s="110">
        <v>7</v>
      </c>
      <c r="X582" s="110"/>
      <c r="Y582" s="110">
        <v>2574</v>
      </c>
      <c r="Z582" s="110"/>
      <c r="AA582" s="110">
        <v>123</v>
      </c>
      <c r="AB582" s="110">
        <v>0.5</v>
      </c>
      <c r="AC582" s="110"/>
      <c r="AD582" s="110">
        <v>31</v>
      </c>
      <c r="AE582" s="110">
        <v>39446</v>
      </c>
      <c r="AF582" s="110">
        <v>290</v>
      </c>
      <c r="AG582" s="110">
        <v>4</v>
      </c>
      <c r="AH582" s="110">
        <v>18</v>
      </c>
      <c r="AI582" s="110">
        <v>26</v>
      </c>
      <c r="AO582" s="29">
        <v>1</v>
      </c>
      <c r="AP582" s="14">
        <v>5.0000000000000001E-3</v>
      </c>
      <c r="AQ582" s="15">
        <v>0.5</v>
      </c>
      <c r="AR582" s="16">
        <v>0.25740000000000002</v>
      </c>
      <c r="AS582" s="16">
        <v>6.9999999999999999E-4</v>
      </c>
      <c r="AT582" s="16">
        <v>8.9999999999999998E-4</v>
      </c>
      <c r="AU582" s="17">
        <v>0.25682480071277425</v>
      </c>
      <c r="AV582" s="16">
        <v>0.27271041832717846</v>
      </c>
      <c r="AW582" s="18">
        <v>8.2717084372303997</v>
      </c>
      <c r="AX582" s="19">
        <v>0.27498287000000005</v>
      </c>
      <c r="AZ582" s="108"/>
      <c r="BA582" s="108"/>
      <c r="BB582" s="108"/>
      <c r="BC582" s="108"/>
      <c r="BD582" s="108"/>
      <c r="BE582" s="108"/>
      <c r="BF582" s="19"/>
      <c r="BG582" s="14"/>
      <c r="BI582" s="111" t="s">
        <v>86</v>
      </c>
      <c r="BJ582" s="31" t="s">
        <v>62</v>
      </c>
    </row>
    <row r="583" spans="1:62" s="20" customFormat="1" ht="12" customHeight="1" x14ac:dyDescent="0.2">
      <c r="A583" s="23" t="s">
        <v>545</v>
      </c>
      <c r="B583" s="20" t="s">
        <v>526</v>
      </c>
      <c r="C583" s="86">
        <v>17.2</v>
      </c>
      <c r="D583" s="86">
        <v>18</v>
      </c>
      <c r="E583" s="25">
        <v>0.80000000000000071</v>
      </c>
      <c r="F583" s="20" t="s">
        <v>54</v>
      </c>
      <c r="G583" s="23"/>
      <c r="H583" s="20" t="s">
        <v>263</v>
      </c>
      <c r="I583" s="20" t="s">
        <v>129</v>
      </c>
      <c r="J583" s="26">
        <v>39431</v>
      </c>
      <c r="L583" s="20" t="s">
        <v>130</v>
      </c>
      <c r="M583" s="20" t="s">
        <v>528</v>
      </c>
      <c r="N583" s="23" t="s">
        <v>75</v>
      </c>
      <c r="O583" s="23" t="s">
        <v>86</v>
      </c>
      <c r="P583" s="23"/>
      <c r="Q583" s="110" t="s">
        <v>530</v>
      </c>
      <c r="R583" s="110" t="s">
        <v>545</v>
      </c>
      <c r="S583" s="110">
        <v>5.0000000000000001E-3</v>
      </c>
      <c r="T583" s="110"/>
      <c r="U583" s="110"/>
      <c r="V583" s="110">
        <v>6</v>
      </c>
      <c r="W583" s="110">
        <v>7</v>
      </c>
      <c r="X583" s="110"/>
      <c r="Y583" s="110">
        <v>880</v>
      </c>
      <c r="Z583" s="110"/>
      <c r="AA583" s="110">
        <v>34</v>
      </c>
      <c r="AB583" s="110">
        <v>0.5</v>
      </c>
      <c r="AC583" s="110"/>
      <c r="AD583" s="110">
        <v>48</v>
      </c>
      <c r="AE583" s="110">
        <v>29362</v>
      </c>
      <c r="AF583" s="110">
        <v>280</v>
      </c>
      <c r="AG583" s="110">
        <v>2</v>
      </c>
      <c r="AH583" s="110">
        <v>18</v>
      </c>
      <c r="AI583" s="110">
        <v>17</v>
      </c>
      <c r="AO583" s="29">
        <v>0.80000000000000071</v>
      </c>
      <c r="AP583" s="14">
        <v>5.0000000000000001E-3</v>
      </c>
      <c r="AQ583" s="15">
        <v>0.5</v>
      </c>
      <c r="AR583" s="16">
        <v>8.7999999999999995E-2</v>
      </c>
      <c r="AS583" s="16">
        <v>6.9999999999999999E-4</v>
      </c>
      <c r="AT583" s="16">
        <v>5.9999999999999995E-4</v>
      </c>
      <c r="AU583" s="17">
        <v>9.6669621362329511E-2</v>
      </c>
      <c r="AV583" s="16">
        <v>0.10264901523562074</v>
      </c>
      <c r="AW583" s="18">
        <v>3.1693084372304003</v>
      </c>
      <c r="AX583" s="19">
        <v>0.10499700000000001</v>
      </c>
      <c r="AZ583" s="108"/>
      <c r="BA583" s="108"/>
      <c r="BB583" s="108"/>
      <c r="BC583" s="108"/>
      <c r="BD583" s="108"/>
      <c r="BE583" s="108"/>
      <c r="BF583" s="19"/>
      <c r="BG583" s="14"/>
      <c r="BI583" s="111" t="s">
        <v>86</v>
      </c>
      <c r="BJ583" s="31" t="s">
        <v>62</v>
      </c>
    </row>
    <row r="584" spans="1:62" s="20" customFormat="1" ht="12" customHeight="1" x14ac:dyDescent="0.2">
      <c r="A584" s="56" t="s">
        <v>546</v>
      </c>
      <c r="B584" s="57" t="s">
        <v>526</v>
      </c>
      <c r="C584" s="91">
        <v>17.2</v>
      </c>
      <c r="D584" s="91">
        <v>18</v>
      </c>
      <c r="E584" s="92">
        <v>0.80000000000000071</v>
      </c>
      <c r="F584" s="57" t="s">
        <v>76</v>
      </c>
      <c r="G584" s="56" t="s">
        <v>545</v>
      </c>
      <c r="H584" s="57" t="s">
        <v>263</v>
      </c>
      <c r="I584" s="57" t="s">
        <v>129</v>
      </c>
      <c r="J584" s="60">
        <v>39431</v>
      </c>
      <c r="K584" s="57"/>
      <c r="L584" s="57" t="s">
        <v>130</v>
      </c>
      <c r="M584" s="57" t="s">
        <v>528</v>
      </c>
      <c r="N584" s="57" t="s">
        <v>75</v>
      </c>
      <c r="O584" s="56" t="s">
        <v>86</v>
      </c>
      <c r="P584" s="56"/>
      <c r="Q584" s="110" t="s">
        <v>530</v>
      </c>
      <c r="R584" s="110" t="s">
        <v>546</v>
      </c>
      <c r="S584" s="110">
        <v>0.03</v>
      </c>
      <c r="T584" s="110"/>
      <c r="U584" s="110"/>
      <c r="V584" s="110">
        <v>5</v>
      </c>
      <c r="W584" s="110">
        <v>7</v>
      </c>
      <c r="X584" s="110"/>
      <c r="Y584" s="110">
        <v>1094</v>
      </c>
      <c r="Z584" s="110"/>
      <c r="AA584" s="110">
        <v>42</v>
      </c>
      <c r="AB584" s="110">
        <v>0.5</v>
      </c>
      <c r="AC584" s="110"/>
      <c r="AD584" s="110">
        <v>311</v>
      </c>
      <c r="AE584" s="110">
        <v>34114</v>
      </c>
      <c r="AF584" s="110">
        <v>345</v>
      </c>
      <c r="AG584" s="110">
        <v>2</v>
      </c>
      <c r="AH584" s="110">
        <v>24</v>
      </c>
      <c r="AI584" s="110">
        <v>21</v>
      </c>
      <c r="AJ584" s="57"/>
      <c r="AK584" s="57"/>
      <c r="AL584" s="57"/>
      <c r="AM584" s="57"/>
      <c r="AN584" s="57"/>
      <c r="AO584" s="29">
        <v>0.80000000000000071</v>
      </c>
      <c r="AP584" s="14">
        <v>0.03</v>
      </c>
      <c r="AQ584" s="15">
        <v>0.5</v>
      </c>
      <c r="AR584" s="16">
        <v>0.1094</v>
      </c>
      <c r="AS584" s="16">
        <v>6.9999999999999999E-4</v>
      </c>
      <c r="AT584" s="16">
        <v>5.0000000000000001E-4</v>
      </c>
      <c r="AU584" s="17">
        <v>0.14161542759967741</v>
      </c>
      <c r="AV584" s="16">
        <v>0.15037489524028416</v>
      </c>
      <c r="AW584" s="18">
        <v>4.8333323274264952</v>
      </c>
      <c r="AX584" s="19">
        <v>0.15098920999999998</v>
      </c>
      <c r="AZ584" s="108"/>
      <c r="BA584" s="108"/>
      <c r="BB584" s="108"/>
      <c r="BC584" s="108"/>
      <c r="BD584" s="108"/>
      <c r="BE584" s="108"/>
      <c r="BF584" s="19"/>
      <c r="BG584" s="14"/>
      <c r="BI584" s="111" t="s">
        <v>86</v>
      </c>
      <c r="BJ584" s="31" t="s">
        <v>62</v>
      </c>
    </row>
    <row r="585" spans="1:62" s="20" customFormat="1" ht="12" customHeight="1" x14ac:dyDescent="0.2">
      <c r="A585" s="68" t="s">
        <v>547</v>
      </c>
      <c r="B585" s="69" t="s">
        <v>526</v>
      </c>
      <c r="C585" s="94">
        <v>17.2</v>
      </c>
      <c r="D585" s="94">
        <v>18</v>
      </c>
      <c r="E585" s="95">
        <v>0.80000000000000071</v>
      </c>
      <c r="F585" s="69" t="s">
        <v>77</v>
      </c>
      <c r="G585" s="68" t="s">
        <v>115</v>
      </c>
      <c r="H585" s="69" t="s">
        <v>79</v>
      </c>
      <c r="I585" s="69" t="s">
        <v>69</v>
      </c>
      <c r="J585" s="72">
        <v>43084</v>
      </c>
      <c r="K585" s="69"/>
      <c r="L585" s="69" t="s">
        <v>130</v>
      </c>
      <c r="M585" s="69" t="s">
        <v>528</v>
      </c>
      <c r="N585" s="68"/>
      <c r="O585" s="68" t="s">
        <v>86</v>
      </c>
      <c r="P585" s="68"/>
      <c r="Q585" s="110" t="s">
        <v>530</v>
      </c>
      <c r="R585" s="110" t="s">
        <v>547</v>
      </c>
      <c r="S585" s="110">
        <v>3.5</v>
      </c>
      <c r="T585" s="110"/>
      <c r="U585" s="110"/>
      <c r="V585" s="110">
        <v>24</v>
      </c>
      <c r="W585" s="110">
        <v>33</v>
      </c>
      <c r="X585" s="110"/>
      <c r="Y585" s="110">
        <v>63</v>
      </c>
      <c r="Z585" s="110"/>
      <c r="AA585" s="110">
        <v>5</v>
      </c>
      <c r="AB585" s="110">
        <v>2</v>
      </c>
      <c r="AC585" s="110"/>
      <c r="AD585" s="110">
        <v>240</v>
      </c>
      <c r="AE585" s="110">
        <v>31018</v>
      </c>
      <c r="AF585" s="110">
        <v>642</v>
      </c>
      <c r="AG585" s="110">
        <v>0.5</v>
      </c>
      <c r="AH585" s="110">
        <v>22</v>
      </c>
      <c r="AI585" s="110">
        <v>12</v>
      </c>
      <c r="AJ585" s="69"/>
      <c r="AK585" s="69"/>
      <c r="AL585" s="69"/>
      <c r="AM585" s="69"/>
      <c r="AN585" s="69"/>
      <c r="AO585" s="29">
        <v>0.80000000000000071</v>
      </c>
      <c r="AP585" s="14">
        <v>3.5</v>
      </c>
      <c r="AQ585" s="15">
        <v>2</v>
      </c>
      <c r="AR585" s="16">
        <v>6.3E-3</v>
      </c>
      <c r="AS585" s="16">
        <v>3.3E-3</v>
      </c>
      <c r="AT585" s="16">
        <v>2.3999999999999998E-3</v>
      </c>
      <c r="AU585" s="17">
        <v>3.5413602982675729</v>
      </c>
      <c r="AV585" s="16">
        <v>3.7604072726134308</v>
      </c>
      <c r="AW585" s="18">
        <v>145.53101926421806</v>
      </c>
      <c r="AX585" s="19">
        <v>3.5250064000000001</v>
      </c>
      <c r="AZ585" s="108"/>
      <c r="BA585" s="108"/>
      <c r="BB585" s="108"/>
      <c r="BC585" s="108"/>
      <c r="BD585" s="108"/>
      <c r="BE585" s="108"/>
      <c r="BF585" s="19"/>
      <c r="BG585" s="14"/>
      <c r="BI585" s="111" t="s">
        <v>86</v>
      </c>
      <c r="BJ585" s="31" t="s">
        <v>62</v>
      </c>
    </row>
    <row r="586" spans="1:62" s="20" customFormat="1" ht="12" customHeight="1" x14ac:dyDescent="0.2">
      <c r="A586" s="23" t="s">
        <v>548</v>
      </c>
      <c r="B586" s="20" t="s">
        <v>526</v>
      </c>
      <c r="C586" s="86">
        <v>18</v>
      </c>
      <c r="D586" s="86">
        <v>19</v>
      </c>
      <c r="E586" s="25">
        <v>1</v>
      </c>
      <c r="F586" s="20" t="s">
        <v>54</v>
      </c>
      <c r="G586" s="23"/>
      <c r="H586" s="20" t="s">
        <v>263</v>
      </c>
      <c r="I586" s="20" t="s">
        <v>129</v>
      </c>
      <c r="J586" s="26">
        <v>39431</v>
      </c>
      <c r="L586" s="20" t="s">
        <v>130</v>
      </c>
      <c r="M586" s="20" t="s">
        <v>528</v>
      </c>
      <c r="N586" s="23"/>
      <c r="O586" s="23" t="s">
        <v>86</v>
      </c>
      <c r="P586" s="23"/>
      <c r="Q586" s="110" t="s">
        <v>530</v>
      </c>
      <c r="R586" s="110" t="s">
        <v>548</v>
      </c>
      <c r="S586" s="110">
        <v>0.05</v>
      </c>
      <c r="T586" s="110"/>
      <c r="U586" s="110"/>
      <c r="V586" s="110">
        <v>7</v>
      </c>
      <c r="W586" s="110">
        <v>2.5</v>
      </c>
      <c r="X586" s="110"/>
      <c r="Y586" s="110">
        <v>439</v>
      </c>
      <c r="Z586" s="110"/>
      <c r="AA586" s="110">
        <v>33</v>
      </c>
      <c r="AB586" s="110">
        <v>0.5</v>
      </c>
      <c r="AC586" s="110"/>
      <c r="AD586" s="110">
        <v>306</v>
      </c>
      <c r="AE586" s="110">
        <v>30115</v>
      </c>
      <c r="AF586" s="110">
        <v>375</v>
      </c>
      <c r="AG586" s="110">
        <v>1</v>
      </c>
      <c r="AH586" s="110">
        <v>24</v>
      </c>
      <c r="AI586" s="110">
        <v>17</v>
      </c>
      <c r="AO586" s="29">
        <v>1</v>
      </c>
      <c r="AP586" s="14">
        <v>0.05</v>
      </c>
      <c r="AQ586" s="15">
        <v>0.5</v>
      </c>
      <c r="AR586" s="16">
        <v>4.3900000000000002E-2</v>
      </c>
      <c r="AS586" s="16">
        <v>2.5000000000000001E-4</v>
      </c>
      <c r="AT586" s="16">
        <v>6.9999999999999999E-4</v>
      </c>
      <c r="AU586" s="17">
        <v>0.10012606967074195</v>
      </c>
      <c r="AV586" s="16">
        <v>0.10631925837996417</v>
      </c>
      <c r="AW586" s="18">
        <v>3.6937414395833721</v>
      </c>
      <c r="AX586" s="19">
        <v>0.10544123000000001</v>
      </c>
      <c r="AZ586" s="108"/>
      <c r="BA586" s="108"/>
      <c r="BB586" s="108"/>
      <c r="BC586" s="108"/>
      <c r="BD586" s="108"/>
      <c r="BE586" s="108"/>
      <c r="BF586" s="19"/>
      <c r="BG586" s="14"/>
      <c r="BI586" s="111" t="s">
        <v>86</v>
      </c>
      <c r="BJ586" s="31" t="s">
        <v>62</v>
      </c>
    </row>
    <row r="587" spans="1:62" s="20" customFormat="1" ht="12" customHeight="1" x14ac:dyDescent="0.2">
      <c r="A587" s="23" t="s">
        <v>549</v>
      </c>
      <c r="B587" s="20" t="s">
        <v>526</v>
      </c>
      <c r="C587" s="86">
        <v>19</v>
      </c>
      <c r="D587" s="86">
        <v>20</v>
      </c>
      <c r="E587" s="25">
        <v>1</v>
      </c>
      <c r="F587" s="20" t="s">
        <v>54</v>
      </c>
      <c r="G587" s="23"/>
      <c r="H587" s="20" t="s">
        <v>263</v>
      </c>
      <c r="I587" s="20" t="s">
        <v>129</v>
      </c>
      <c r="J587" s="26">
        <v>39431</v>
      </c>
      <c r="L587" s="20" t="s">
        <v>130</v>
      </c>
      <c r="M587" s="20" t="s">
        <v>528</v>
      </c>
      <c r="N587" s="23"/>
      <c r="O587" s="23" t="s">
        <v>86</v>
      </c>
      <c r="P587" s="23"/>
      <c r="Q587" s="110" t="s">
        <v>530</v>
      </c>
      <c r="R587" s="110" t="s">
        <v>549</v>
      </c>
      <c r="S587" s="110">
        <v>0.02</v>
      </c>
      <c r="T587" s="110"/>
      <c r="U587" s="110"/>
      <c r="V587" s="110">
        <v>7</v>
      </c>
      <c r="W587" s="110">
        <v>6</v>
      </c>
      <c r="X587" s="110"/>
      <c r="Y587" s="110">
        <v>331</v>
      </c>
      <c r="Z587" s="110"/>
      <c r="AA587" s="110">
        <v>18</v>
      </c>
      <c r="AB587" s="110">
        <v>0.5</v>
      </c>
      <c r="AC587" s="110"/>
      <c r="AD587" s="110">
        <v>536</v>
      </c>
      <c r="AE587" s="110">
        <v>29011</v>
      </c>
      <c r="AF587" s="110">
        <v>350</v>
      </c>
      <c r="AG587" s="110">
        <v>1</v>
      </c>
      <c r="AH587" s="110">
        <v>22</v>
      </c>
      <c r="AI587" s="110">
        <v>17</v>
      </c>
      <c r="AO587" s="29">
        <v>1</v>
      </c>
      <c r="AP587" s="14">
        <v>0.02</v>
      </c>
      <c r="AQ587" s="15">
        <v>0.5</v>
      </c>
      <c r="AR587" s="16">
        <v>3.3099999999999997E-2</v>
      </c>
      <c r="AS587" s="16">
        <v>5.9999999999999995E-4</v>
      </c>
      <c r="AT587" s="16">
        <v>6.9999999999999999E-4</v>
      </c>
      <c r="AU587" s="17">
        <v>6.012632128935369E-2</v>
      </c>
      <c r="AV587" s="16">
        <v>6.3845369239211497E-2</v>
      </c>
      <c r="AW587" s="18">
        <v>2.1439027713480572</v>
      </c>
      <c r="AX587" s="19">
        <v>6.5105109999999994E-2</v>
      </c>
      <c r="AZ587" s="108"/>
      <c r="BA587" s="108"/>
      <c r="BB587" s="108"/>
      <c r="BC587" s="108"/>
      <c r="BD587" s="108"/>
      <c r="BE587" s="108"/>
      <c r="BF587" s="19"/>
      <c r="BG587" s="14"/>
      <c r="BI587" s="111" t="s">
        <v>86</v>
      </c>
      <c r="BJ587" s="31" t="s">
        <v>62</v>
      </c>
    </row>
    <row r="588" spans="1:62" s="20" customFormat="1" ht="12" customHeight="1" x14ac:dyDescent="0.2">
      <c r="A588" s="23" t="s">
        <v>550</v>
      </c>
      <c r="B588" s="20" t="s">
        <v>526</v>
      </c>
      <c r="C588" s="86">
        <v>20</v>
      </c>
      <c r="D588" s="86">
        <v>21</v>
      </c>
      <c r="E588" s="25">
        <v>1</v>
      </c>
      <c r="F588" s="20" t="s">
        <v>54</v>
      </c>
      <c r="G588" s="23"/>
      <c r="H588" s="20" t="s">
        <v>263</v>
      </c>
      <c r="I588" s="20" t="s">
        <v>129</v>
      </c>
      <c r="J588" s="26">
        <v>39431</v>
      </c>
      <c r="L588" s="20" t="s">
        <v>130</v>
      </c>
      <c r="M588" s="20" t="s">
        <v>528</v>
      </c>
      <c r="N588" s="23"/>
      <c r="O588" s="23" t="s">
        <v>86</v>
      </c>
      <c r="P588" s="23"/>
      <c r="Q588" s="110" t="s">
        <v>530</v>
      </c>
      <c r="R588" s="110" t="s">
        <v>550</v>
      </c>
      <c r="S588" s="110">
        <v>5.0000000000000001E-3</v>
      </c>
      <c r="T588" s="110"/>
      <c r="U588" s="110"/>
      <c r="V588" s="110">
        <v>7</v>
      </c>
      <c r="W588" s="110">
        <v>2.5</v>
      </c>
      <c r="X588" s="110"/>
      <c r="Y588" s="110">
        <v>380</v>
      </c>
      <c r="Z588" s="110"/>
      <c r="AA588" s="110">
        <v>18</v>
      </c>
      <c r="AB588" s="110">
        <v>0.5</v>
      </c>
      <c r="AC588" s="110"/>
      <c r="AD588" s="110">
        <v>622</v>
      </c>
      <c r="AE588" s="110">
        <v>25128</v>
      </c>
      <c r="AF588" s="110">
        <v>249</v>
      </c>
      <c r="AG588" s="110">
        <v>1</v>
      </c>
      <c r="AH588" s="110">
        <v>21</v>
      </c>
      <c r="AI588" s="110">
        <v>15</v>
      </c>
      <c r="AO588" s="29">
        <v>1</v>
      </c>
      <c r="AP588" s="14">
        <v>5.0000000000000001E-3</v>
      </c>
      <c r="AQ588" s="15">
        <v>0.5</v>
      </c>
      <c r="AR588" s="16">
        <v>3.7999999999999999E-2</v>
      </c>
      <c r="AS588" s="16">
        <v>2.5000000000000001E-4</v>
      </c>
      <c r="AT588" s="16">
        <v>6.9999999999999999E-4</v>
      </c>
      <c r="AU588" s="17">
        <v>4.9569749771047229E-2</v>
      </c>
      <c r="AV588" s="16">
        <v>5.2635832516635395E-2</v>
      </c>
      <c r="AW588" s="18">
        <v>1.6648584372304001</v>
      </c>
      <c r="AX588" s="19">
        <v>5.4923730000000004E-2</v>
      </c>
      <c r="AZ588" s="108"/>
      <c r="BA588" s="108"/>
      <c r="BB588" s="108"/>
      <c r="BC588" s="108"/>
      <c r="BD588" s="108"/>
      <c r="BE588" s="108"/>
      <c r="BF588" s="19"/>
      <c r="BG588" s="14"/>
      <c r="BI588" s="111" t="s">
        <v>86</v>
      </c>
      <c r="BJ588" s="31" t="s">
        <v>62</v>
      </c>
    </row>
    <row r="589" spans="1:62" s="20" customFormat="1" ht="12" customHeight="1" x14ac:dyDescent="0.2">
      <c r="A589" s="23" t="s">
        <v>551</v>
      </c>
      <c r="B589" s="20" t="s">
        <v>526</v>
      </c>
      <c r="C589" s="86">
        <v>21</v>
      </c>
      <c r="D589" s="86">
        <v>21.9</v>
      </c>
      <c r="E589" s="25">
        <v>0.89999999999999858</v>
      </c>
      <c r="F589" s="20" t="s">
        <v>54</v>
      </c>
      <c r="G589" s="23"/>
      <c r="H589" s="20" t="s">
        <v>263</v>
      </c>
      <c r="I589" s="20" t="s">
        <v>129</v>
      </c>
      <c r="J589" s="26">
        <v>39431</v>
      </c>
      <c r="L589" s="20" t="s">
        <v>130</v>
      </c>
      <c r="M589" s="20" t="s">
        <v>528</v>
      </c>
      <c r="N589" s="23"/>
      <c r="O589" s="23" t="s">
        <v>86</v>
      </c>
      <c r="P589" s="23"/>
      <c r="Q589" s="110" t="s">
        <v>530</v>
      </c>
      <c r="R589" s="110" t="s">
        <v>551</v>
      </c>
      <c r="S589" s="110">
        <v>5.0000000000000001E-3</v>
      </c>
      <c r="T589" s="110"/>
      <c r="U589" s="110"/>
      <c r="V589" s="110">
        <v>14</v>
      </c>
      <c r="W589" s="110">
        <v>7</v>
      </c>
      <c r="X589" s="110"/>
      <c r="Y589" s="110">
        <v>649</v>
      </c>
      <c r="Z589" s="110"/>
      <c r="AA589" s="110">
        <v>5</v>
      </c>
      <c r="AB589" s="110">
        <v>0.5</v>
      </c>
      <c r="AC589" s="110"/>
      <c r="AD589" s="110">
        <v>72</v>
      </c>
      <c r="AE589" s="110">
        <v>23078</v>
      </c>
      <c r="AF589" s="110">
        <v>288</v>
      </c>
      <c r="AG589" s="110">
        <v>1</v>
      </c>
      <c r="AH589" s="110">
        <v>19</v>
      </c>
      <c r="AI589" s="110">
        <v>10</v>
      </c>
      <c r="AO589" s="29">
        <v>0.89999999999999858</v>
      </c>
      <c r="AP589" s="14">
        <v>5.0000000000000001E-3</v>
      </c>
      <c r="AQ589" s="15">
        <v>0.5</v>
      </c>
      <c r="AR589" s="16">
        <v>6.4899999999999999E-2</v>
      </c>
      <c r="AS589" s="16">
        <v>6.9999999999999999E-4</v>
      </c>
      <c r="AT589" s="16">
        <v>1.4E-3</v>
      </c>
      <c r="AU589" s="17">
        <v>7.6576218437238469E-2</v>
      </c>
      <c r="AV589" s="16">
        <v>8.1312756813107845E-2</v>
      </c>
      <c r="AW589" s="18">
        <v>2.5307084372304001</v>
      </c>
      <c r="AX589" s="19">
        <v>8.3459320000000004E-2</v>
      </c>
      <c r="AZ589" s="108"/>
      <c r="BA589" s="108"/>
      <c r="BB589" s="108"/>
      <c r="BC589" s="108"/>
      <c r="BD589" s="108"/>
      <c r="BE589" s="108"/>
      <c r="BF589" s="19"/>
      <c r="BG589" s="14"/>
      <c r="BI589" s="111" t="s">
        <v>86</v>
      </c>
      <c r="BJ589" s="31" t="s">
        <v>62</v>
      </c>
    </row>
    <row r="590" spans="1:62" s="33" customFormat="1" ht="12" customHeight="1" x14ac:dyDescent="0.2">
      <c r="A590" s="32" t="s">
        <v>552</v>
      </c>
      <c r="B590" s="33" t="s">
        <v>526</v>
      </c>
      <c r="C590" s="88">
        <v>21.9</v>
      </c>
      <c r="D590" s="88">
        <v>22.2</v>
      </c>
      <c r="E590" s="35">
        <v>0.30000000000000071</v>
      </c>
      <c r="F590" s="33" t="s">
        <v>64</v>
      </c>
      <c r="G590" s="32"/>
      <c r="J590" s="36"/>
      <c r="N590" s="32"/>
      <c r="O590" s="32"/>
      <c r="P590" s="32" t="s">
        <v>469</v>
      </c>
      <c r="Q590" s="32"/>
      <c r="R590" s="110"/>
      <c r="S590" s="110"/>
      <c r="T590" s="110"/>
      <c r="U590" s="110"/>
      <c r="V590" s="110"/>
      <c r="W590" s="110"/>
      <c r="X590" s="110"/>
      <c r="Y590" s="110"/>
      <c r="Z590" s="110"/>
      <c r="AA590" s="110"/>
      <c r="AB590" s="110"/>
      <c r="AC590" s="110"/>
      <c r="AD590" s="110"/>
      <c r="AE590" s="110"/>
      <c r="AF590" s="110"/>
      <c r="AG590" s="110"/>
      <c r="AH590" s="110"/>
      <c r="AI590" s="110"/>
      <c r="AO590" s="29">
        <v>0.30000000000000071</v>
      </c>
      <c r="AP590" s="14">
        <v>0</v>
      </c>
      <c r="AQ590" s="15" t="s">
        <v>65</v>
      </c>
      <c r="AR590" s="16" t="s">
        <v>65</v>
      </c>
      <c r="AS590" s="16" t="s">
        <v>65</v>
      </c>
      <c r="AT590" s="16" t="s">
        <v>65</v>
      </c>
      <c r="AU590" s="17">
        <v>0</v>
      </c>
      <c r="AV590" s="16">
        <v>0</v>
      </c>
      <c r="AW590" s="18">
        <v>0</v>
      </c>
      <c r="AX590" s="19" t="s">
        <v>65</v>
      </c>
      <c r="AZ590" s="109"/>
      <c r="BA590" s="109"/>
      <c r="BB590" s="109"/>
      <c r="BC590" s="109"/>
      <c r="BD590" s="109"/>
      <c r="BE590" s="109"/>
      <c r="BF590" s="37"/>
      <c r="BG590" s="39"/>
      <c r="BI590" s="23"/>
      <c r="BJ590" s="23"/>
    </row>
    <row r="591" spans="1:62" s="20" customFormat="1" ht="12" customHeight="1" x14ac:dyDescent="0.2">
      <c r="A591" s="23" t="s">
        <v>553</v>
      </c>
      <c r="B591" s="20" t="s">
        <v>526</v>
      </c>
      <c r="C591" s="86">
        <v>22.2</v>
      </c>
      <c r="D591" s="86">
        <v>23.5</v>
      </c>
      <c r="E591" s="25">
        <v>1.3000000000000007</v>
      </c>
      <c r="F591" s="20" t="s">
        <v>54</v>
      </c>
      <c r="G591" s="23"/>
      <c r="H591" s="20" t="s">
        <v>263</v>
      </c>
      <c r="I591" s="20" t="s">
        <v>129</v>
      </c>
      <c r="J591" s="26">
        <v>39431</v>
      </c>
      <c r="L591" s="20" t="s">
        <v>130</v>
      </c>
      <c r="M591" s="20" t="s">
        <v>528</v>
      </c>
      <c r="N591" s="23"/>
      <c r="O591" s="23" t="s">
        <v>86</v>
      </c>
      <c r="P591" s="23"/>
      <c r="Q591" s="110" t="s">
        <v>530</v>
      </c>
      <c r="R591" s="110" t="s">
        <v>553</v>
      </c>
      <c r="S591" s="110">
        <v>5.0000000000000001E-3</v>
      </c>
      <c r="T591" s="110"/>
      <c r="U591" s="110"/>
      <c r="V591" s="110">
        <v>10</v>
      </c>
      <c r="W591" s="110">
        <v>6</v>
      </c>
      <c r="X591" s="110"/>
      <c r="Y591" s="110">
        <v>941</v>
      </c>
      <c r="Z591" s="110"/>
      <c r="AA591" s="110">
        <v>13</v>
      </c>
      <c r="AB591" s="110">
        <v>0.5</v>
      </c>
      <c r="AC591" s="110"/>
      <c r="AD591" s="110">
        <v>130</v>
      </c>
      <c r="AE591" s="110">
        <v>37958</v>
      </c>
      <c r="AF591" s="110">
        <v>413</v>
      </c>
      <c r="AG591" s="110">
        <v>1</v>
      </c>
      <c r="AH591" s="110">
        <v>18</v>
      </c>
      <c r="AI591" s="110">
        <v>15</v>
      </c>
      <c r="AO591" s="29">
        <v>1.3000000000000007</v>
      </c>
      <c r="AP591" s="14">
        <v>5.0000000000000001E-3</v>
      </c>
      <c r="AQ591" s="15">
        <v>0.5</v>
      </c>
      <c r="AR591" s="16">
        <v>9.4100000000000003E-2</v>
      </c>
      <c r="AS591" s="16">
        <v>5.9999999999999995E-4</v>
      </c>
      <c r="AT591" s="16">
        <v>1E-3</v>
      </c>
      <c r="AU591" s="17">
        <v>0.10319589434710252</v>
      </c>
      <c r="AV591" s="16">
        <v>0.10957896370965957</v>
      </c>
      <c r="AW591" s="18">
        <v>3.3770084372304003</v>
      </c>
      <c r="AX591" s="19">
        <v>0.11181848</v>
      </c>
      <c r="AZ591" s="108"/>
      <c r="BA591" s="108"/>
      <c r="BB591" s="108"/>
      <c r="BC591" s="108"/>
      <c r="BD591" s="108"/>
      <c r="BE591" s="108"/>
      <c r="BF591" s="19"/>
      <c r="BG591" s="14"/>
      <c r="BI591" s="111" t="s">
        <v>86</v>
      </c>
      <c r="BJ591" s="31" t="s">
        <v>62</v>
      </c>
    </row>
    <row r="592" spans="1:62" s="33" customFormat="1" ht="12" customHeight="1" x14ac:dyDescent="0.2">
      <c r="A592" s="32" t="s">
        <v>554</v>
      </c>
      <c r="B592" s="33" t="s">
        <v>526</v>
      </c>
      <c r="C592" s="88">
        <v>23.5</v>
      </c>
      <c r="D592" s="88">
        <v>23.7</v>
      </c>
      <c r="E592" s="35">
        <v>0.19999999999999929</v>
      </c>
      <c r="F592" s="33" t="s">
        <v>64</v>
      </c>
      <c r="G592" s="32"/>
      <c r="J592" s="36"/>
      <c r="N592" s="32"/>
      <c r="O592" s="32"/>
      <c r="P592" s="32" t="s">
        <v>469</v>
      </c>
      <c r="Q592" s="32"/>
      <c r="R592" s="110"/>
      <c r="S592" s="110"/>
      <c r="T592" s="110"/>
      <c r="U592" s="110"/>
      <c r="V592" s="110"/>
      <c r="W592" s="110"/>
      <c r="X592" s="110"/>
      <c r="Y592" s="110"/>
      <c r="Z592" s="110"/>
      <c r="AA592" s="110"/>
      <c r="AB592" s="110"/>
      <c r="AC592" s="110"/>
      <c r="AD592" s="110"/>
      <c r="AE592" s="110"/>
      <c r="AF592" s="110"/>
      <c r="AG592" s="110"/>
      <c r="AH592" s="110"/>
      <c r="AI592" s="110"/>
      <c r="AO592" s="29">
        <v>0.19999999999999929</v>
      </c>
      <c r="AP592" s="14">
        <v>0</v>
      </c>
      <c r="AQ592" s="15" t="s">
        <v>65</v>
      </c>
      <c r="AR592" s="16" t="s">
        <v>65</v>
      </c>
      <c r="AS592" s="16" t="s">
        <v>65</v>
      </c>
      <c r="AT592" s="16" t="s">
        <v>65</v>
      </c>
      <c r="AU592" s="17">
        <v>0</v>
      </c>
      <c r="AV592" s="16">
        <v>0</v>
      </c>
      <c r="AW592" s="18">
        <v>0</v>
      </c>
      <c r="AX592" s="19" t="s">
        <v>65</v>
      </c>
      <c r="AZ592" s="109"/>
      <c r="BA592" s="109"/>
      <c r="BB592" s="109"/>
      <c r="BC592" s="109"/>
      <c r="BD592" s="109"/>
      <c r="BE592" s="109"/>
      <c r="BF592" s="37"/>
      <c r="BG592" s="39"/>
      <c r="BI592" s="23"/>
      <c r="BJ592" s="23"/>
    </row>
    <row r="593" spans="1:62" s="20" customFormat="1" ht="12" customHeight="1" x14ac:dyDescent="0.2">
      <c r="A593" s="23" t="s">
        <v>555</v>
      </c>
      <c r="B593" s="20" t="s">
        <v>526</v>
      </c>
      <c r="C593" s="86">
        <v>23.7</v>
      </c>
      <c r="D593" s="86">
        <v>24.07</v>
      </c>
      <c r="E593" s="25">
        <v>0.37000000000000099</v>
      </c>
      <c r="F593" s="20" t="s">
        <v>54</v>
      </c>
      <c r="G593" s="23"/>
      <c r="H593" s="20" t="s">
        <v>263</v>
      </c>
      <c r="I593" s="20" t="s">
        <v>129</v>
      </c>
      <c r="J593" s="26">
        <v>39431</v>
      </c>
      <c r="L593" s="20" t="s">
        <v>130</v>
      </c>
      <c r="M593" s="20" t="s">
        <v>528</v>
      </c>
      <c r="N593" s="23"/>
      <c r="O593" s="23" t="s">
        <v>86</v>
      </c>
      <c r="P593" s="23"/>
      <c r="Q593" s="110" t="s">
        <v>530</v>
      </c>
      <c r="R593" s="110" t="s">
        <v>555</v>
      </c>
      <c r="S593" s="110">
        <v>5.0000000000000001E-3</v>
      </c>
      <c r="T593" s="110"/>
      <c r="U593" s="110"/>
      <c r="V593" s="110">
        <v>9</v>
      </c>
      <c r="W593" s="110">
        <v>1864</v>
      </c>
      <c r="X593" s="110"/>
      <c r="Y593" s="110">
        <v>812</v>
      </c>
      <c r="Z593" s="110"/>
      <c r="AA593" s="110">
        <v>12</v>
      </c>
      <c r="AB593" s="110">
        <v>0.5</v>
      </c>
      <c r="AC593" s="110"/>
      <c r="AD593" s="110">
        <v>337</v>
      </c>
      <c r="AE593" s="110">
        <v>37906</v>
      </c>
      <c r="AF593" s="110">
        <v>399</v>
      </c>
      <c r="AG593" s="110">
        <v>1</v>
      </c>
      <c r="AH593" s="110">
        <v>17</v>
      </c>
      <c r="AI593" s="110">
        <v>10</v>
      </c>
      <c r="AO593" s="29">
        <v>0.37000000000000099</v>
      </c>
      <c r="AP593" s="14">
        <v>5.0000000000000001E-3</v>
      </c>
      <c r="AQ593" s="15">
        <v>0.5</v>
      </c>
      <c r="AR593" s="16">
        <v>8.1199999999999994E-2</v>
      </c>
      <c r="AS593" s="16">
        <v>0.18640000000000001</v>
      </c>
      <c r="AT593" s="16">
        <v>8.9999999999999998E-4</v>
      </c>
      <c r="AU593" s="17">
        <v>0.18169180832397236</v>
      </c>
      <c r="AV593" s="16">
        <v>0.19293015673383715</v>
      </c>
      <c r="AW593" s="18">
        <v>7.6282084372304002</v>
      </c>
      <c r="AX593" s="19">
        <v>0.20960862999999999</v>
      </c>
      <c r="AZ593" s="108"/>
      <c r="BA593" s="108"/>
      <c r="BB593" s="108"/>
      <c r="BC593" s="108"/>
      <c r="BD593" s="108"/>
      <c r="BE593" s="108"/>
      <c r="BF593" s="19"/>
      <c r="BG593" s="14"/>
      <c r="BI593" s="111" t="s">
        <v>86</v>
      </c>
      <c r="BJ593" s="31" t="s">
        <v>62</v>
      </c>
    </row>
    <row r="594" spans="1:62" s="20" customFormat="1" ht="12" customHeight="1" x14ac:dyDescent="0.2">
      <c r="A594" s="23" t="s">
        <v>556</v>
      </c>
      <c r="B594" s="20" t="s">
        <v>526</v>
      </c>
      <c r="C594" s="86">
        <v>24.07</v>
      </c>
      <c r="D594" s="86">
        <v>25</v>
      </c>
      <c r="E594" s="25">
        <v>0.92999999999999972</v>
      </c>
      <c r="F594" s="20" t="s">
        <v>54</v>
      </c>
      <c r="G594" s="23"/>
      <c r="H594" s="20" t="s">
        <v>263</v>
      </c>
      <c r="I594" s="20" t="s">
        <v>129</v>
      </c>
      <c r="J594" s="26">
        <v>39431</v>
      </c>
      <c r="L594" s="20" t="s">
        <v>130</v>
      </c>
      <c r="M594" s="20" t="s">
        <v>528</v>
      </c>
      <c r="N594" s="23"/>
      <c r="O594" s="23" t="s">
        <v>86</v>
      </c>
      <c r="P594" s="23"/>
      <c r="Q594" s="110" t="s">
        <v>530</v>
      </c>
      <c r="R594" s="110" t="s">
        <v>556</v>
      </c>
      <c r="S594" s="110">
        <v>0.03</v>
      </c>
      <c r="T594" s="110"/>
      <c r="U594" s="110"/>
      <c r="V594" s="110">
        <v>12</v>
      </c>
      <c r="W594" s="110">
        <v>2.5</v>
      </c>
      <c r="X594" s="110"/>
      <c r="Y594" s="110">
        <v>1210</v>
      </c>
      <c r="Z594" s="110"/>
      <c r="AA594" s="110">
        <v>5</v>
      </c>
      <c r="AB594" s="110">
        <v>0.5</v>
      </c>
      <c r="AC594" s="110"/>
      <c r="AD594" s="110">
        <v>149</v>
      </c>
      <c r="AE594" s="110">
        <v>30845</v>
      </c>
      <c r="AF594" s="110">
        <v>491</v>
      </c>
      <c r="AG594" s="110">
        <v>1</v>
      </c>
      <c r="AH594" s="110">
        <v>15</v>
      </c>
      <c r="AI594" s="110">
        <v>11</v>
      </c>
      <c r="AO594" s="29">
        <v>0.92999999999999972</v>
      </c>
      <c r="AP594" s="14">
        <v>0.03</v>
      </c>
      <c r="AQ594" s="15">
        <v>0.5</v>
      </c>
      <c r="AR594" s="16">
        <v>0.121</v>
      </c>
      <c r="AS594" s="16">
        <v>2.5000000000000001E-4</v>
      </c>
      <c r="AT594" s="16">
        <v>1.1999999999999999E-3</v>
      </c>
      <c r="AU594" s="17">
        <v>0.1537730543371878</v>
      </c>
      <c r="AV594" s="16">
        <v>0.16328451870441416</v>
      </c>
      <c r="AW594" s="18">
        <v>5.2176823274264947</v>
      </c>
      <c r="AX594" s="19">
        <v>0.16368767999999997</v>
      </c>
      <c r="AZ594" s="108"/>
      <c r="BA594" s="108"/>
      <c r="BB594" s="108"/>
      <c r="BC594" s="108"/>
      <c r="BD594" s="108"/>
      <c r="BE594" s="108"/>
      <c r="BF594" s="19"/>
      <c r="BG594" s="14"/>
      <c r="BI594" s="111" t="s">
        <v>86</v>
      </c>
      <c r="BJ594" s="31" t="s">
        <v>62</v>
      </c>
    </row>
    <row r="595" spans="1:62" s="20" customFormat="1" ht="12" customHeight="1" x14ac:dyDescent="0.2">
      <c r="A595" s="23" t="s">
        <v>557</v>
      </c>
      <c r="B595" s="20" t="s">
        <v>526</v>
      </c>
      <c r="C595" s="86">
        <v>25</v>
      </c>
      <c r="D595" s="86">
        <v>26</v>
      </c>
      <c r="E595" s="25">
        <v>1</v>
      </c>
      <c r="F595" s="20" t="s">
        <v>54</v>
      </c>
      <c r="G595" s="23"/>
      <c r="H595" s="20" t="s">
        <v>263</v>
      </c>
      <c r="I595" s="20" t="s">
        <v>129</v>
      </c>
      <c r="J595" s="26">
        <v>39431</v>
      </c>
      <c r="L595" s="20" t="s">
        <v>130</v>
      </c>
      <c r="M595" s="20" t="s">
        <v>528</v>
      </c>
      <c r="N595" s="23"/>
      <c r="O595" s="23" t="s">
        <v>86</v>
      </c>
      <c r="P595" s="23"/>
      <c r="Q595" s="110" t="s">
        <v>530</v>
      </c>
      <c r="R595" s="110" t="s">
        <v>557</v>
      </c>
      <c r="S595" s="110">
        <v>5.0000000000000001E-3</v>
      </c>
      <c r="T595" s="110"/>
      <c r="U595" s="110"/>
      <c r="V595" s="110">
        <v>13</v>
      </c>
      <c r="W595" s="110">
        <v>8</v>
      </c>
      <c r="X595" s="110"/>
      <c r="Y595" s="110">
        <v>421</v>
      </c>
      <c r="Z595" s="110"/>
      <c r="AA595" s="110">
        <v>5</v>
      </c>
      <c r="AB595" s="110">
        <v>0.5</v>
      </c>
      <c r="AC595" s="110"/>
      <c r="AD595" s="110">
        <v>74</v>
      </c>
      <c r="AE595" s="110">
        <v>28915</v>
      </c>
      <c r="AF595" s="110">
        <v>243</v>
      </c>
      <c r="AG595" s="110">
        <v>1</v>
      </c>
      <c r="AH595" s="110">
        <v>19</v>
      </c>
      <c r="AI595" s="110">
        <v>12</v>
      </c>
      <c r="AO595" s="29">
        <v>1</v>
      </c>
      <c r="AP595" s="14">
        <v>5.0000000000000001E-3</v>
      </c>
      <c r="AQ595" s="15">
        <v>0.5</v>
      </c>
      <c r="AR595" s="16">
        <v>4.2099999999999999E-2</v>
      </c>
      <c r="AS595" s="16">
        <v>8.0000000000000004E-4</v>
      </c>
      <c r="AT595" s="16">
        <v>1.2999999999999999E-3</v>
      </c>
      <c r="AU595" s="17">
        <v>5.4945610678641704E-2</v>
      </c>
      <c r="AV595" s="16">
        <v>5.834421143062668E-2</v>
      </c>
      <c r="AW595" s="18">
        <v>1.8424084372303999</v>
      </c>
      <c r="AX595" s="19">
        <v>6.0523710000000008E-2</v>
      </c>
      <c r="AZ595" s="108"/>
      <c r="BA595" s="108"/>
      <c r="BB595" s="108"/>
      <c r="BC595" s="108"/>
      <c r="BD595" s="108"/>
      <c r="BE595" s="108"/>
      <c r="BF595" s="19"/>
      <c r="BG595" s="14"/>
      <c r="BI595" s="111" t="s">
        <v>86</v>
      </c>
      <c r="BJ595" s="31" t="s">
        <v>62</v>
      </c>
    </row>
    <row r="596" spans="1:62" s="20" customFormat="1" ht="12" customHeight="1" x14ac:dyDescent="0.2">
      <c r="A596" s="23" t="s">
        <v>558</v>
      </c>
      <c r="B596" s="20" t="s">
        <v>526</v>
      </c>
      <c r="C596" s="86">
        <v>26</v>
      </c>
      <c r="D596" s="86">
        <v>27</v>
      </c>
      <c r="E596" s="25">
        <v>1</v>
      </c>
      <c r="F596" s="20" t="s">
        <v>54</v>
      </c>
      <c r="G596" s="23"/>
      <c r="H596" s="20" t="s">
        <v>263</v>
      </c>
      <c r="I596" s="20" t="s">
        <v>129</v>
      </c>
      <c r="J596" s="26">
        <v>39431</v>
      </c>
      <c r="L596" s="20" t="s">
        <v>130</v>
      </c>
      <c r="M596" s="20" t="s">
        <v>528</v>
      </c>
      <c r="N596" s="23"/>
      <c r="O596" s="23" t="s">
        <v>86</v>
      </c>
      <c r="P596" s="23"/>
      <c r="Q596" s="110" t="s">
        <v>530</v>
      </c>
      <c r="R596" s="110" t="s">
        <v>558</v>
      </c>
      <c r="S596" s="110">
        <v>0.05</v>
      </c>
      <c r="T596" s="110"/>
      <c r="U596" s="110"/>
      <c r="V596" s="110">
        <v>10</v>
      </c>
      <c r="W596" s="110">
        <v>2.5</v>
      </c>
      <c r="X596" s="110"/>
      <c r="Y596" s="110">
        <v>998</v>
      </c>
      <c r="Z596" s="110"/>
      <c r="AA596" s="110">
        <v>5</v>
      </c>
      <c r="AB596" s="110">
        <v>0.5</v>
      </c>
      <c r="AC596" s="110"/>
      <c r="AD596" s="110">
        <v>123</v>
      </c>
      <c r="AE596" s="110">
        <v>36365</v>
      </c>
      <c r="AF596" s="110">
        <v>718</v>
      </c>
      <c r="AG596" s="110">
        <v>1</v>
      </c>
      <c r="AH596" s="110">
        <v>18</v>
      </c>
      <c r="AI596" s="110">
        <v>11</v>
      </c>
      <c r="AO596" s="29">
        <v>1</v>
      </c>
      <c r="AP596" s="14">
        <v>0.05</v>
      </c>
      <c r="AQ596" s="15">
        <v>0.5</v>
      </c>
      <c r="AR596" s="16">
        <v>9.98E-2</v>
      </c>
      <c r="AS596" s="16">
        <v>2.5000000000000001E-4</v>
      </c>
      <c r="AT596" s="16">
        <v>1E-3</v>
      </c>
      <c r="AU596" s="17">
        <v>0.15339272213722926</v>
      </c>
      <c r="AV596" s="16">
        <v>0.16288066147152183</v>
      </c>
      <c r="AW596" s="18">
        <v>5.3911414395833708</v>
      </c>
      <c r="AX596" s="19">
        <v>0.16192709999999999</v>
      </c>
      <c r="AZ596" s="108"/>
      <c r="BA596" s="108"/>
      <c r="BB596" s="108"/>
      <c r="BC596" s="108"/>
      <c r="BD596" s="108"/>
      <c r="BE596" s="108"/>
      <c r="BF596" s="19"/>
      <c r="BG596" s="14"/>
      <c r="BI596" s="111" t="s">
        <v>86</v>
      </c>
      <c r="BJ596" s="31" t="s">
        <v>62</v>
      </c>
    </row>
    <row r="597" spans="1:62" s="20" customFormat="1" ht="12" customHeight="1" x14ac:dyDescent="0.2">
      <c r="A597" s="23" t="s">
        <v>559</v>
      </c>
      <c r="B597" s="20" t="s">
        <v>526</v>
      </c>
      <c r="C597" s="86">
        <v>27</v>
      </c>
      <c r="D597" s="86">
        <v>28</v>
      </c>
      <c r="E597" s="25">
        <v>1</v>
      </c>
      <c r="F597" s="20" t="s">
        <v>54</v>
      </c>
      <c r="G597" s="23"/>
      <c r="H597" s="20" t="s">
        <v>263</v>
      </c>
      <c r="I597" s="20" t="s">
        <v>129</v>
      </c>
      <c r="J597" s="26">
        <v>39431</v>
      </c>
      <c r="L597" s="20" t="s">
        <v>130</v>
      </c>
      <c r="M597" s="20" t="s">
        <v>528</v>
      </c>
      <c r="N597" s="23"/>
      <c r="O597" s="23" t="s">
        <v>86</v>
      </c>
      <c r="P597" s="23"/>
      <c r="Q597" s="110" t="s">
        <v>530</v>
      </c>
      <c r="R597" s="110" t="s">
        <v>559</v>
      </c>
      <c r="S597" s="110">
        <v>0.05</v>
      </c>
      <c r="T597" s="110"/>
      <c r="U597" s="110"/>
      <c r="V597" s="110">
        <v>38</v>
      </c>
      <c r="W597" s="110">
        <v>8</v>
      </c>
      <c r="X597" s="110"/>
      <c r="Y597" s="110">
        <v>1206</v>
      </c>
      <c r="Z597" s="110"/>
      <c r="AA597" s="110">
        <v>5</v>
      </c>
      <c r="AB597" s="110">
        <v>0.5</v>
      </c>
      <c r="AC597" s="110"/>
      <c r="AD597" s="110">
        <v>112</v>
      </c>
      <c r="AE597" s="110">
        <v>31949</v>
      </c>
      <c r="AF597" s="110">
        <v>675</v>
      </c>
      <c r="AG597" s="110">
        <v>1</v>
      </c>
      <c r="AH597" s="110">
        <v>17</v>
      </c>
      <c r="AI597" s="110">
        <v>11</v>
      </c>
      <c r="AO597" s="29">
        <v>1</v>
      </c>
      <c r="AP597" s="14">
        <v>0.05</v>
      </c>
      <c r="AQ597" s="15">
        <v>0.5</v>
      </c>
      <c r="AR597" s="16">
        <v>0.1206</v>
      </c>
      <c r="AS597" s="16">
        <v>8.0000000000000004E-4</v>
      </c>
      <c r="AT597" s="16">
        <v>3.8E-3</v>
      </c>
      <c r="AU597" s="17">
        <v>0.17906354939963828</v>
      </c>
      <c r="AV597" s="16">
        <v>0.1901393297236027</v>
      </c>
      <c r="AW597" s="18">
        <v>6.2192914395833716</v>
      </c>
      <c r="AX597" s="19">
        <v>0.18852345999999998</v>
      </c>
      <c r="AZ597" s="108"/>
      <c r="BA597" s="108"/>
      <c r="BB597" s="108"/>
      <c r="BC597" s="108"/>
      <c r="BD597" s="108"/>
      <c r="BE597" s="108"/>
      <c r="BF597" s="19"/>
      <c r="BG597" s="14"/>
      <c r="BI597" s="111" t="s">
        <v>86</v>
      </c>
      <c r="BJ597" s="31" t="s">
        <v>62</v>
      </c>
    </row>
    <row r="598" spans="1:62" s="20" customFormat="1" ht="12" customHeight="1" x14ac:dyDescent="0.2">
      <c r="A598" s="23" t="s">
        <v>560</v>
      </c>
      <c r="B598" s="20" t="s">
        <v>526</v>
      </c>
      <c r="C598" s="86">
        <v>28</v>
      </c>
      <c r="D598" s="86">
        <v>29</v>
      </c>
      <c r="E598" s="25">
        <v>1</v>
      </c>
      <c r="F598" s="20" t="s">
        <v>54</v>
      </c>
      <c r="G598" s="23"/>
      <c r="H598" s="20" t="s">
        <v>263</v>
      </c>
      <c r="I598" s="20" t="s">
        <v>129</v>
      </c>
      <c r="J598" s="26">
        <v>39431</v>
      </c>
      <c r="L598" s="20" t="s">
        <v>130</v>
      </c>
      <c r="M598" s="20" t="s">
        <v>528</v>
      </c>
      <c r="N598" s="23"/>
      <c r="O598" s="23" t="s">
        <v>86</v>
      </c>
      <c r="P598" s="23"/>
      <c r="Q598" s="110" t="s">
        <v>530</v>
      </c>
      <c r="R598" s="110" t="s">
        <v>560</v>
      </c>
      <c r="S598" s="110">
        <v>0.02</v>
      </c>
      <c r="T598" s="110"/>
      <c r="U598" s="110"/>
      <c r="V598" s="110">
        <v>25</v>
      </c>
      <c r="W598" s="110">
        <v>12</v>
      </c>
      <c r="X598" s="110"/>
      <c r="Y598" s="110">
        <v>960</v>
      </c>
      <c r="Z598" s="110"/>
      <c r="AA598" s="110">
        <v>5</v>
      </c>
      <c r="AB598" s="110">
        <v>0.5</v>
      </c>
      <c r="AC598" s="110"/>
      <c r="AD598" s="110">
        <v>137</v>
      </c>
      <c r="AE598" s="110">
        <v>30619</v>
      </c>
      <c r="AF598" s="110">
        <v>532</v>
      </c>
      <c r="AG598" s="110">
        <v>1</v>
      </c>
      <c r="AH598" s="110">
        <v>18</v>
      </c>
      <c r="AI598" s="110">
        <v>11</v>
      </c>
      <c r="AO598" s="29">
        <v>1</v>
      </c>
      <c r="AP598" s="14">
        <v>0.02</v>
      </c>
      <c r="AQ598" s="15">
        <v>0.5</v>
      </c>
      <c r="AR598" s="16">
        <v>9.6000000000000002E-2</v>
      </c>
      <c r="AS598" s="16">
        <v>1.1999999999999999E-3</v>
      </c>
      <c r="AT598" s="16">
        <v>2.5000000000000001E-3</v>
      </c>
      <c r="AU598" s="17">
        <v>0.12339298342315669</v>
      </c>
      <c r="AV598" s="16">
        <v>0.13102532167678582</v>
      </c>
      <c r="AW598" s="18">
        <v>4.1683027713480572</v>
      </c>
      <c r="AX598" s="19">
        <v>0.13187841</v>
      </c>
      <c r="AZ598" s="108"/>
      <c r="BA598" s="108"/>
      <c r="BB598" s="108"/>
      <c r="BC598" s="108"/>
      <c r="BD598" s="108"/>
      <c r="BE598" s="108"/>
      <c r="BF598" s="19"/>
      <c r="BG598" s="14"/>
      <c r="BI598" s="111" t="s">
        <v>86</v>
      </c>
      <c r="BJ598" s="31" t="s">
        <v>62</v>
      </c>
    </row>
    <row r="599" spans="1:62" s="20" customFormat="1" ht="12" customHeight="1" x14ac:dyDescent="0.2">
      <c r="A599" s="23" t="s">
        <v>561</v>
      </c>
      <c r="B599" s="20" t="s">
        <v>526</v>
      </c>
      <c r="C599" s="86">
        <v>29</v>
      </c>
      <c r="D599" s="86">
        <v>29.7</v>
      </c>
      <c r="E599" s="25">
        <v>0.69999999999999929</v>
      </c>
      <c r="F599" s="20" t="s">
        <v>54</v>
      </c>
      <c r="G599" s="23"/>
      <c r="H599" s="20" t="s">
        <v>263</v>
      </c>
      <c r="I599" s="20" t="s">
        <v>129</v>
      </c>
      <c r="J599" s="26">
        <v>39431</v>
      </c>
      <c r="L599" s="20" t="s">
        <v>130</v>
      </c>
      <c r="M599" s="20" t="s">
        <v>528</v>
      </c>
      <c r="N599" s="23"/>
      <c r="O599" s="23" t="s">
        <v>86</v>
      </c>
      <c r="P599" s="23"/>
      <c r="Q599" s="110" t="s">
        <v>530</v>
      </c>
      <c r="R599" s="110" t="s">
        <v>561</v>
      </c>
      <c r="S599" s="110">
        <v>5.0000000000000001E-3</v>
      </c>
      <c r="T599" s="110"/>
      <c r="U599" s="110"/>
      <c r="V599" s="110">
        <v>15</v>
      </c>
      <c r="W599" s="110">
        <v>26</v>
      </c>
      <c r="X599" s="110"/>
      <c r="Y599" s="110">
        <v>2266</v>
      </c>
      <c r="Z599" s="110"/>
      <c r="AA599" s="110">
        <v>5</v>
      </c>
      <c r="AB599" s="110">
        <v>0.5</v>
      </c>
      <c r="AC599" s="110"/>
      <c r="AD599" s="110">
        <v>69</v>
      </c>
      <c r="AE599" s="110">
        <v>26779</v>
      </c>
      <c r="AF599" s="110">
        <v>609</v>
      </c>
      <c r="AG599" s="110">
        <v>1</v>
      </c>
      <c r="AH599" s="110">
        <v>14</v>
      </c>
      <c r="AI599" s="110">
        <v>18</v>
      </c>
      <c r="AO599" s="29">
        <v>0.69999999999999929</v>
      </c>
      <c r="AP599" s="14">
        <v>5.0000000000000001E-3</v>
      </c>
      <c r="AQ599" s="15">
        <v>0.5</v>
      </c>
      <c r="AR599" s="16">
        <v>0.2266</v>
      </c>
      <c r="AS599" s="16">
        <v>2.5999999999999999E-3</v>
      </c>
      <c r="AT599" s="16">
        <v>1.5E-3</v>
      </c>
      <c r="AU599" s="17">
        <v>0.22999373702231565</v>
      </c>
      <c r="AV599" s="16">
        <v>0.24421974848968334</v>
      </c>
      <c r="AW599" s="18">
        <v>7.4360084372303996</v>
      </c>
      <c r="AX599" s="19">
        <v>0.24648852999999998</v>
      </c>
      <c r="AZ599" s="108"/>
      <c r="BA599" s="108"/>
      <c r="BB599" s="108"/>
      <c r="BC599" s="108"/>
      <c r="BD599" s="108"/>
      <c r="BE599" s="108"/>
      <c r="BF599" s="19"/>
      <c r="BG599" s="14"/>
      <c r="BI599" s="111" t="s">
        <v>86</v>
      </c>
      <c r="BJ599" s="31" t="s">
        <v>62</v>
      </c>
    </row>
    <row r="600" spans="1:62" s="33" customFormat="1" ht="12" customHeight="1" x14ac:dyDescent="0.2">
      <c r="A600" s="32" t="s">
        <v>562</v>
      </c>
      <c r="B600" s="33" t="s">
        <v>526</v>
      </c>
      <c r="C600" s="88">
        <v>29.7</v>
      </c>
      <c r="D600" s="88">
        <v>29.9</v>
      </c>
      <c r="E600" s="35">
        <v>0.19999999999999929</v>
      </c>
      <c r="F600" s="33" t="s">
        <v>64</v>
      </c>
      <c r="G600" s="32"/>
      <c r="J600" s="36"/>
      <c r="N600" s="32"/>
      <c r="O600" s="32"/>
      <c r="P600" s="32" t="s">
        <v>469</v>
      </c>
      <c r="Q600" s="32"/>
      <c r="R600" s="110"/>
      <c r="S600" s="110"/>
      <c r="T600" s="110"/>
      <c r="U600" s="110"/>
      <c r="V600" s="110"/>
      <c r="W600" s="110"/>
      <c r="X600" s="110"/>
      <c r="Y600" s="110"/>
      <c r="Z600" s="110"/>
      <c r="AA600" s="110"/>
      <c r="AB600" s="110"/>
      <c r="AC600" s="110"/>
      <c r="AD600" s="110"/>
      <c r="AE600" s="110"/>
      <c r="AF600" s="110"/>
      <c r="AG600" s="110"/>
      <c r="AH600" s="110"/>
      <c r="AI600" s="110"/>
      <c r="AO600" s="29">
        <v>0.19999999999999929</v>
      </c>
      <c r="AP600" s="14">
        <v>0</v>
      </c>
      <c r="AQ600" s="15" t="s">
        <v>65</v>
      </c>
      <c r="AR600" s="16" t="s">
        <v>65</v>
      </c>
      <c r="AS600" s="16" t="s">
        <v>65</v>
      </c>
      <c r="AT600" s="16" t="s">
        <v>65</v>
      </c>
      <c r="AU600" s="17">
        <v>0</v>
      </c>
      <c r="AV600" s="16">
        <v>0</v>
      </c>
      <c r="AW600" s="18">
        <v>0</v>
      </c>
      <c r="AX600" s="19" t="s">
        <v>65</v>
      </c>
      <c r="AZ600" s="109"/>
      <c r="BA600" s="109"/>
      <c r="BB600" s="109"/>
      <c r="BC600" s="109"/>
      <c r="BD600" s="109"/>
      <c r="BE600" s="109"/>
      <c r="BF600" s="37"/>
      <c r="BG600" s="39"/>
      <c r="BI600" s="23"/>
      <c r="BJ600" s="23"/>
    </row>
    <row r="601" spans="1:62" s="20" customFormat="1" ht="12" customHeight="1" x14ac:dyDescent="0.2">
      <c r="A601" s="23" t="s">
        <v>563</v>
      </c>
      <c r="B601" s="20" t="s">
        <v>526</v>
      </c>
      <c r="C601" s="86">
        <v>29.9</v>
      </c>
      <c r="D601" s="86">
        <v>31</v>
      </c>
      <c r="E601" s="25">
        <v>1.1000000000000014</v>
      </c>
      <c r="F601" s="20" t="s">
        <v>54</v>
      </c>
      <c r="G601" s="23"/>
      <c r="H601" s="20" t="s">
        <v>263</v>
      </c>
      <c r="I601" s="20" t="s">
        <v>129</v>
      </c>
      <c r="J601" s="26">
        <v>39431</v>
      </c>
      <c r="L601" s="20" t="s">
        <v>130</v>
      </c>
      <c r="M601" s="20" t="s">
        <v>528</v>
      </c>
      <c r="N601" s="23"/>
      <c r="O601" s="23" t="s">
        <v>86</v>
      </c>
      <c r="P601" s="23"/>
      <c r="Q601" s="110" t="s">
        <v>530</v>
      </c>
      <c r="R601" s="110" t="s">
        <v>563</v>
      </c>
      <c r="S601" s="110">
        <v>0.03</v>
      </c>
      <c r="T601" s="110"/>
      <c r="U601" s="110"/>
      <c r="V601" s="110">
        <v>7</v>
      </c>
      <c r="W601" s="110">
        <v>69</v>
      </c>
      <c r="X601" s="110"/>
      <c r="Y601" s="110">
        <v>472</v>
      </c>
      <c r="Z601" s="110"/>
      <c r="AA601" s="110">
        <v>5</v>
      </c>
      <c r="AB601" s="110">
        <v>3</v>
      </c>
      <c r="AC601" s="110"/>
      <c r="AD601" s="110">
        <v>133</v>
      </c>
      <c r="AE601" s="110">
        <v>31555</v>
      </c>
      <c r="AF601" s="110">
        <v>410</v>
      </c>
      <c r="AG601" s="110">
        <v>1</v>
      </c>
      <c r="AH601" s="110">
        <v>15</v>
      </c>
      <c r="AI601" s="110">
        <v>12</v>
      </c>
      <c r="AO601" s="29">
        <v>1.1000000000000014</v>
      </c>
      <c r="AP601" s="14">
        <v>0.03</v>
      </c>
      <c r="AQ601" s="15">
        <v>3</v>
      </c>
      <c r="AR601" s="16">
        <v>4.7199999999999999E-2</v>
      </c>
      <c r="AS601" s="16">
        <v>6.8999999999999999E-3</v>
      </c>
      <c r="AT601" s="16">
        <v>6.9999999999999999E-4</v>
      </c>
      <c r="AU601" s="17">
        <v>0.12252385163637558</v>
      </c>
      <c r="AV601" s="16">
        <v>0.13010243069236099</v>
      </c>
      <c r="AW601" s="18">
        <v>4.4621506233823993</v>
      </c>
      <c r="AX601" s="19">
        <v>0.14512995000000001</v>
      </c>
      <c r="AZ601" s="108"/>
      <c r="BA601" s="108"/>
      <c r="BB601" s="108"/>
      <c r="BC601" s="108"/>
      <c r="BD601" s="108"/>
      <c r="BE601" s="108"/>
      <c r="BF601" s="19"/>
      <c r="BG601" s="14"/>
      <c r="BI601" s="111" t="s">
        <v>86</v>
      </c>
      <c r="BJ601" s="31" t="s">
        <v>62</v>
      </c>
    </row>
    <row r="602" spans="1:62" s="20" customFormat="1" ht="12" customHeight="1" x14ac:dyDescent="0.2">
      <c r="A602" s="44" t="s">
        <v>564</v>
      </c>
      <c r="B602" s="45" t="s">
        <v>526</v>
      </c>
      <c r="C602" s="96">
        <v>29.9</v>
      </c>
      <c r="D602" s="96">
        <v>31</v>
      </c>
      <c r="E602" s="47">
        <v>1.1000000000000014</v>
      </c>
      <c r="F602" s="45" t="s">
        <v>66</v>
      </c>
      <c r="G602" s="44" t="s">
        <v>67</v>
      </c>
      <c r="H602" s="45" t="s">
        <v>68</v>
      </c>
      <c r="I602" s="45" t="s">
        <v>69</v>
      </c>
      <c r="J602" s="48">
        <v>39431</v>
      </c>
      <c r="K602" s="45"/>
      <c r="L602" s="45" t="s">
        <v>130</v>
      </c>
      <c r="M602" s="45" t="s">
        <v>528</v>
      </c>
      <c r="N602" s="44"/>
      <c r="O602" s="44" t="s">
        <v>86</v>
      </c>
      <c r="P602" s="44"/>
      <c r="Q602" s="110" t="s">
        <v>530</v>
      </c>
      <c r="R602" s="110" t="s">
        <v>564</v>
      </c>
      <c r="S602" s="110">
        <v>5.0000000000000001E-3</v>
      </c>
      <c r="T602" s="110"/>
      <c r="U602" s="110"/>
      <c r="V602" s="110">
        <v>20</v>
      </c>
      <c r="W602" s="110">
        <v>16</v>
      </c>
      <c r="X602" s="110"/>
      <c r="Y602" s="110">
        <v>15</v>
      </c>
      <c r="Z602" s="110"/>
      <c r="AA602" s="110">
        <v>5</v>
      </c>
      <c r="AB602" s="110">
        <v>0.5</v>
      </c>
      <c r="AC602" s="110"/>
      <c r="AD602" s="110">
        <v>76</v>
      </c>
      <c r="AE602" s="110">
        <v>15581</v>
      </c>
      <c r="AF602" s="110">
        <v>125</v>
      </c>
      <c r="AG602" s="110">
        <v>0.5</v>
      </c>
      <c r="AH602" s="110">
        <v>5</v>
      </c>
      <c r="AI602" s="110">
        <v>2.5</v>
      </c>
      <c r="AJ602" s="45"/>
      <c r="AK602" s="45"/>
      <c r="AL602" s="45"/>
      <c r="AM602" s="45"/>
      <c r="AN602" s="45"/>
      <c r="AO602" s="29">
        <v>1.1000000000000014</v>
      </c>
      <c r="AP602" s="14">
        <v>5.0000000000000001E-3</v>
      </c>
      <c r="AQ602" s="15">
        <v>0.5</v>
      </c>
      <c r="AR602" s="16">
        <v>1.5E-3</v>
      </c>
      <c r="AS602" s="16">
        <v>1.6000000000000001E-3</v>
      </c>
      <c r="AT602" s="16">
        <v>2E-3</v>
      </c>
      <c r="AU602" s="17">
        <v>1.8555154978243091E-2</v>
      </c>
      <c r="AV602" s="16">
        <v>1.9702863828565648E-2</v>
      </c>
      <c r="AW602" s="18">
        <v>0.69200843723040006</v>
      </c>
      <c r="AX602" s="19">
        <v>2.1768179999999998E-2</v>
      </c>
      <c r="AZ602" s="108"/>
      <c r="BA602" s="108"/>
      <c r="BB602" s="108"/>
      <c r="BC602" s="108"/>
      <c r="BD602" s="108"/>
      <c r="BE602" s="108"/>
      <c r="BF602" s="19"/>
      <c r="BG602" s="14"/>
      <c r="BI602" s="111" t="s">
        <v>86</v>
      </c>
      <c r="BJ602" s="31" t="s">
        <v>62</v>
      </c>
    </row>
    <row r="603" spans="1:62" s="20" customFormat="1" ht="12" customHeight="1" x14ac:dyDescent="0.2">
      <c r="A603" s="23" t="s">
        <v>565</v>
      </c>
      <c r="B603" s="20" t="s">
        <v>526</v>
      </c>
      <c r="C603" s="86">
        <v>31</v>
      </c>
      <c r="D603" s="86">
        <v>32.200000000000003</v>
      </c>
      <c r="E603" s="25">
        <v>1.2000000000000028</v>
      </c>
      <c r="F603" s="20" t="s">
        <v>54</v>
      </c>
      <c r="G603" s="23"/>
      <c r="H603" s="20" t="s">
        <v>263</v>
      </c>
      <c r="I603" s="20" t="s">
        <v>129</v>
      </c>
      <c r="J603" s="26">
        <v>39431</v>
      </c>
      <c r="L603" s="20" t="s">
        <v>130</v>
      </c>
      <c r="M603" s="20" t="s">
        <v>528</v>
      </c>
      <c r="N603" s="23"/>
      <c r="O603" s="23" t="s">
        <v>86</v>
      </c>
      <c r="P603" s="23"/>
      <c r="Q603" s="110" t="s">
        <v>530</v>
      </c>
      <c r="R603" s="110" t="s">
        <v>565</v>
      </c>
      <c r="S603" s="110">
        <v>5.0000000000000001E-3</v>
      </c>
      <c r="T603" s="110"/>
      <c r="U603" s="110"/>
      <c r="V603" s="110">
        <v>16</v>
      </c>
      <c r="W603" s="110">
        <v>16</v>
      </c>
      <c r="X603" s="110"/>
      <c r="Y603" s="110">
        <v>2335</v>
      </c>
      <c r="Z603" s="110"/>
      <c r="AA603" s="110">
        <v>5</v>
      </c>
      <c r="AB603" s="110">
        <v>0.5</v>
      </c>
      <c r="AC603" s="110"/>
      <c r="AD603" s="110">
        <v>67</v>
      </c>
      <c r="AE603" s="110">
        <v>25997</v>
      </c>
      <c r="AF603" s="110">
        <v>601</v>
      </c>
      <c r="AG603" s="110">
        <v>1</v>
      </c>
      <c r="AH603" s="110">
        <v>15</v>
      </c>
      <c r="AI603" s="110">
        <v>8</v>
      </c>
      <c r="AO603" s="29">
        <v>1.2000000000000028</v>
      </c>
      <c r="AP603" s="14">
        <v>5.0000000000000001E-3</v>
      </c>
      <c r="AQ603" s="15">
        <v>0.5</v>
      </c>
      <c r="AR603" s="16">
        <v>0.23350000000000001</v>
      </c>
      <c r="AS603" s="16">
        <v>1.6000000000000001E-3</v>
      </c>
      <c r="AT603" s="16">
        <v>1.6000000000000001E-3</v>
      </c>
      <c r="AU603" s="17">
        <v>0.23621045337090668</v>
      </c>
      <c r="AV603" s="16">
        <v>0.25082099303982208</v>
      </c>
      <c r="AW603" s="18">
        <v>7.6248084372303992</v>
      </c>
      <c r="AX603" s="19">
        <v>0.25298702000000001</v>
      </c>
      <c r="AZ603" s="108"/>
      <c r="BA603" s="108"/>
      <c r="BB603" s="108"/>
      <c r="BC603" s="108"/>
      <c r="BD603" s="108"/>
      <c r="BE603" s="108"/>
      <c r="BF603" s="19"/>
      <c r="BG603" s="14"/>
      <c r="BI603" s="111" t="s">
        <v>86</v>
      </c>
      <c r="BJ603" s="31" t="s">
        <v>62</v>
      </c>
    </row>
    <row r="604" spans="1:62" s="33" customFormat="1" ht="12" customHeight="1" x14ac:dyDescent="0.2">
      <c r="A604" s="32" t="s">
        <v>566</v>
      </c>
      <c r="B604" s="33" t="s">
        <v>526</v>
      </c>
      <c r="C604" s="88">
        <v>32.200000000000003</v>
      </c>
      <c r="D604" s="88">
        <v>32.700000000000003</v>
      </c>
      <c r="E604" s="35">
        <v>0.5</v>
      </c>
      <c r="F604" s="33" t="s">
        <v>64</v>
      </c>
      <c r="G604" s="32"/>
      <c r="J604" s="36"/>
      <c r="N604" s="32"/>
      <c r="O604" s="32"/>
      <c r="P604" s="32" t="s">
        <v>469</v>
      </c>
      <c r="Q604" s="32"/>
      <c r="R604" s="110"/>
      <c r="S604" s="110"/>
      <c r="T604" s="110"/>
      <c r="U604" s="110"/>
      <c r="V604" s="110"/>
      <c r="W604" s="110"/>
      <c r="X604" s="110"/>
      <c r="Y604" s="110"/>
      <c r="Z604" s="110"/>
      <c r="AA604" s="110"/>
      <c r="AB604" s="110"/>
      <c r="AC604" s="110"/>
      <c r="AD604" s="110"/>
      <c r="AE604" s="110"/>
      <c r="AF604" s="110"/>
      <c r="AG604" s="110"/>
      <c r="AH604" s="110"/>
      <c r="AI604" s="110"/>
      <c r="AO604" s="29">
        <v>0.5</v>
      </c>
      <c r="AP604" s="14">
        <v>0</v>
      </c>
      <c r="AQ604" s="15" t="s">
        <v>65</v>
      </c>
      <c r="AR604" s="16" t="s">
        <v>65</v>
      </c>
      <c r="AS604" s="16" t="s">
        <v>65</v>
      </c>
      <c r="AT604" s="16" t="s">
        <v>65</v>
      </c>
      <c r="AU604" s="17">
        <v>0</v>
      </c>
      <c r="AV604" s="16">
        <v>0</v>
      </c>
      <c r="AW604" s="18">
        <v>0</v>
      </c>
      <c r="AX604" s="19" t="s">
        <v>65</v>
      </c>
      <c r="AZ604" s="109"/>
      <c r="BA604" s="109"/>
      <c r="BB604" s="109"/>
      <c r="BC604" s="109"/>
      <c r="BD604" s="109"/>
      <c r="BE604" s="109"/>
      <c r="BF604" s="37"/>
      <c r="BG604" s="39"/>
      <c r="BI604" s="23"/>
      <c r="BJ604" s="23"/>
    </row>
    <row r="605" spans="1:62" s="20" customFormat="1" ht="12" customHeight="1" x14ac:dyDescent="0.2">
      <c r="A605" s="23" t="s">
        <v>567</v>
      </c>
      <c r="B605" s="20" t="s">
        <v>526</v>
      </c>
      <c r="C605" s="86">
        <v>32.700000000000003</v>
      </c>
      <c r="D605" s="86">
        <v>33.799999999999997</v>
      </c>
      <c r="E605" s="25">
        <v>1.0999999999999943</v>
      </c>
      <c r="F605" s="20" t="s">
        <v>54</v>
      </c>
      <c r="G605" s="23"/>
      <c r="H605" s="20" t="s">
        <v>263</v>
      </c>
      <c r="I605" s="20" t="s">
        <v>129</v>
      </c>
      <c r="J605" s="26">
        <v>39431</v>
      </c>
      <c r="L605" s="20" t="s">
        <v>130</v>
      </c>
      <c r="M605" s="20" t="s">
        <v>528</v>
      </c>
      <c r="N605" s="23"/>
      <c r="O605" s="23" t="s">
        <v>86</v>
      </c>
      <c r="P605" s="23"/>
      <c r="Q605" s="110" t="s">
        <v>530</v>
      </c>
      <c r="R605" s="110" t="s">
        <v>567</v>
      </c>
      <c r="S605" s="110">
        <v>5.0000000000000001E-3</v>
      </c>
      <c r="T605" s="110"/>
      <c r="U605" s="110"/>
      <c r="V605" s="110">
        <v>7</v>
      </c>
      <c r="W605" s="110">
        <v>7</v>
      </c>
      <c r="X605" s="110"/>
      <c r="Y605" s="110">
        <v>2161</v>
      </c>
      <c r="Z605" s="110"/>
      <c r="AA605" s="110">
        <v>5</v>
      </c>
      <c r="AB605" s="110">
        <v>0.5</v>
      </c>
      <c r="AC605" s="110"/>
      <c r="AD605" s="110">
        <v>56</v>
      </c>
      <c r="AE605" s="110">
        <v>33768</v>
      </c>
      <c r="AF605" s="110">
        <v>768</v>
      </c>
      <c r="AG605" s="110">
        <v>1</v>
      </c>
      <c r="AH605" s="110">
        <v>19</v>
      </c>
      <c r="AI605" s="110">
        <v>11</v>
      </c>
      <c r="AO605" s="29">
        <v>1.0999999999999943</v>
      </c>
      <c r="AP605" s="14">
        <v>5.0000000000000001E-3</v>
      </c>
      <c r="AQ605" s="15">
        <v>0.5</v>
      </c>
      <c r="AR605" s="16">
        <v>0.21609999999999999</v>
      </c>
      <c r="AS605" s="16">
        <v>6.9999999999999999E-4</v>
      </c>
      <c r="AT605" s="16">
        <v>6.9999999999999999E-4</v>
      </c>
      <c r="AU605" s="17">
        <v>0.21751531088843204</v>
      </c>
      <c r="AV605" s="16">
        <v>0.23096948293280664</v>
      </c>
      <c r="AW605" s="18">
        <v>7.0191084372303996</v>
      </c>
      <c r="AX605" s="19">
        <v>0.23329228999999996</v>
      </c>
      <c r="AZ605" s="108"/>
      <c r="BA605" s="108"/>
      <c r="BB605" s="108"/>
      <c r="BC605" s="108"/>
      <c r="BD605" s="108"/>
      <c r="BE605" s="108"/>
      <c r="BF605" s="19"/>
      <c r="BG605" s="14"/>
      <c r="BI605" s="111" t="s">
        <v>86</v>
      </c>
      <c r="BJ605" s="31" t="s">
        <v>62</v>
      </c>
    </row>
    <row r="606" spans="1:62" s="33" customFormat="1" ht="12" customHeight="1" x14ac:dyDescent="0.2">
      <c r="A606" s="32" t="s">
        <v>568</v>
      </c>
      <c r="B606" s="33" t="s">
        <v>526</v>
      </c>
      <c r="C606" s="88">
        <v>33.799999999999997</v>
      </c>
      <c r="D606" s="88">
        <v>34.4</v>
      </c>
      <c r="E606" s="35">
        <v>0.60000000000000142</v>
      </c>
      <c r="F606" s="33" t="s">
        <v>64</v>
      </c>
      <c r="G606" s="32"/>
      <c r="J606" s="36"/>
      <c r="N606" s="32"/>
      <c r="O606" s="32"/>
      <c r="P606" s="32" t="s">
        <v>469</v>
      </c>
      <c r="Q606" s="32"/>
      <c r="R606" s="110"/>
      <c r="S606" s="110"/>
      <c r="T606" s="110"/>
      <c r="U606" s="110"/>
      <c r="V606" s="110"/>
      <c r="W606" s="110"/>
      <c r="X606" s="110"/>
      <c r="Y606" s="110"/>
      <c r="Z606" s="110"/>
      <c r="AA606" s="110"/>
      <c r="AB606" s="110"/>
      <c r="AC606" s="110"/>
      <c r="AD606" s="110"/>
      <c r="AE606" s="110"/>
      <c r="AF606" s="110"/>
      <c r="AG606" s="110"/>
      <c r="AH606" s="110"/>
      <c r="AI606" s="110"/>
      <c r="AO606" s="29">
        <v>0.60000000000000142</v>
      </c>
      <c r="AP606" s="14">
        <v>0</v>
      </c>
      <c r="AQ606" s="15" t="s">
        <v>65</v>
      </c>
      <c r="AR606" s="16" t="s">
        <v>65</v>
      </c>
      <c r="AS606" s="16" t="s">
        <v>65</v>
      </c>
      <c r="AT606" s="16" t="s">
        <v>65</v>
      </c>
      <c r="AU606" s="17">
        <v>0</v>
      </c>
      <c r="AV606" s="16">
        <v>0</v>
      </c>
      <c r="AW606" s="18">
        <v>0</v>
      </c>
      <c r="AX606" s="19" t="s">
        <v>65</v>
      </c>
      <c r="AZ606" s="109"/>
      <c r="BA606" s="109"/>
      <c r="BB606" s="109"/>
      <c r="BC606" s="109"/>
      <c r="BD606" s="109"/>
      <c r="BE606" s="109"/>
      <c r="BF606" s="37"/>
      <c r="BG606" s="39"/>
      <c r="BI606" s="23"/>
      <c r="BJ606" s="23"/>
    </row>
    <row r="607" spans="1:62" s="20" customFormat="1" ht="12" customHeight="1" x14ac:dyDescent="0.2">
      <c r="A607" s="23" t="s">
        <v>569</v>
      </c>
      <c r="B607" s="20" t="s">
        <v>526</v>
      </c>
      <c r="C607" s="86">
        <v>34.4</v>
      </c>
      <c r="D607" s="86">
        <v>35.700000000000003</v>
      </c>
      <c r="E607" s="25">
        <v>1.3000000000000043</v>
      </c>
      <c r="F607" s="20" t="s">
        <v>54</v>
      </c>
      <c r="G607" s="23"/>
      <c r="H607" s="20" t="s">
        <v>263</v>
      </c>
      <c r="I607" s="20" t="s">
        <v>129</v>
      </c>
      <c r="J607" s="26">
        <v>39431</v>
      </c>
      <c r="L607" s="20" t="s">
        <v>130</v>
      </c>
      <c r="M607" s="20" t="s">
        <v>528</v>
      </c>
      <c r="N607" s="23"/>
      <c r="O607" s="23" t="s">
        <v>86</v>
      </c>
      <c r="P607" s="23"/>
      <c r="Q607" s="110" t="s">
        <v>530</v>
      </c>
      <c r="R607" s="110" t="s">
        <v>569</v>
      </c>
      <c r="S607" s="110">
        <v>0.03</v>
      </c>
      <c r="T607" s="110">
        <v>0.02</v>
      </c>
      <c r="U607" s="110"/>
      <c r="V607" s="110">
        <v>22</v>
      </c>
      <c r="W607" s="110">
        <v>96</v>
      </c>
      <c r="X607" s="110"/>
      <c r="Y607" s="110">
        <v>1411</v>
      </c>
      <c r="Z607" s="110"/>
      <c r="AA607" s="110">
        <v>5</v>
      </c>
      <c r="AB607" s="110">
        <v>0.5</v>
      </c>
      <c r="AC607" s="110"/>
      <c r="AD607" s="110">
        <v>99</v>
      </c>
      <c r="AE607" s="110">
        <v>30787</v>
      </c>
      <c r="AF607" s="110">
        <v>401</v>
      </c>
      <c r="AG607" s="110">
        <v>1</v>
      </c>
      <c r="AH607" s="110">
        <v>19</v>
      </c>
      <c r="AI607" s="110">
        <v>12</v>
      </c>
      <c r="AO607" s="29">
        <v>1.3000000000000043</v>
      </c>
      <c r="AP607" s="14">
        <v>2.5000000000000001E-2</v>
      </c>
      <c r="AQ607" s="15">
        <v>0.5</v>
      </c>
      <c r="AR607" s="16">
        <v>0.1411</v>
      </c>
      <c r="AS607" s="16">
        <v>9.5999999999999992E-3</v>
      </c>
      <c r="AT607" s="16">
        <v>2.2000000000000001E-3</v>
      </c>
      <c r="AU607" s="17">
        <v>0.17435040842539054</v>
      </c>
      <c r="AV607" s="16">
        <v>0.18513466256079419</v>
      </c>
      <c r="AW607" s="18">
        <v>5.9166675493872773</v>
      </c>
      <c r="AX607" s="19">
        <v>0.18636316</v>
      </c>
      <c r="AZ607" s="108"/>
      <c r="BA607" s="108"/>
      <c r="BB607" s="108"/>
      <c r="BC607" s="108"/>
      <c r="BD607" s="108"/>
      <c r="BE607" s="108"/>
      <c r="BF607" s="19"/>
      <c r="BG607" s="14"/>
      <c r="BI607" s="111" t="s">
        <v>86</v>
      </c>
      <c r="BJ607" s="31" t="s">
        <v>62</v>
      </c>
    </row>
    <row r="608" spans="1:62" s="20" customFormat="1" ht="12" customHeight="1" x14ac:dyDescent="0.2">
      <c r="A608" s="23" t="s">
        <v>570</v>
      </c>
      <c r="B608" s="20" t="s">
        <v>526</v>
      </c>
      <c r="C608" s="86">
        <v>35.700000000000003</v>
      </c>
      <c r="D608" s="86">
        <v>36.5</v>
      </c>
      <c r="E608" s="25">
        <v>0.79999999999999716</v>
      </c>
      <c r="F608" s="20" t="s">
        <v>54</v>
      </c>
      <c r="G608" s="23"/>
      <c r="H608" s="20" t="s">
        <v>263</v>
      </c>
      <c r="I608" s="20" t="s">
        <v>129</v>
      </c>
      <c r="J608" s="26">
        <v>39431</v>
      </c>
      <c r="L608" s="20" t="s">
        <v>130</v>
      </c>
      <c r="M608" s="20" t="s">
        <v>528</v>
      </c>
      <c r="N608" s="23"/>
      <c r="O608" s="23" t="s">
        <v>86</v>
      </c>
      <c r="P608" s="23"/>
      <c r="Q608" s="110" t="s">
        <v>530</v>
      </c>
      <c r="R608" s="110" t="s">
        <v>570</v>
      </c>
      <c r="S608" s="110">
        <v>5.0000000000000001E-3</v>
      </c>
      <c r="T608" s="110"/>
      <c r="U608" s="110"/>
      <c r="V608" s="110">
        <v>9</v>
      </c>
      <c r="W608" s="110">
        <v>2.5</v>
      </c>
      <c r="X608" s="110"/>
      <c r="Y608" s="110">
        <v>962</v>
      </c>
      <c r="Z608" s="110"/>
      <c r="AA608" s="110">
        <v>5</v>
      </c>
      <c r="AB608" s="110">
        <v>0.5</v>
      </c>
      <c r="AC608" s="110"/>
      <c r="AD608" s="110">
        <v>56</v>
      </c>
      <c r="AE608" s="110">
        <v>32774</v>
      </c>
      <c r="AF608" s="110">
        <v>396</v>
      </c>
      <c r="AG608" s="110">
        <v>1</v>
      </c>
      <c r="AH608" s="110">
        <v>19</v>
      </c>
      <c r="AI608" s="110">
        <v>14</v>
      </c>
      <c r="AO608" s="29">
        <v>0.79999999999999716</v>
      </c>
      <c r="AP608" s="14">
        <v>5.0000000000000001E-3</v>
      </c>
      <c r="AQ608" s="15">
        <v>0.5</v>
      </c>
      <c r="AR608" s="16">
        <v>9.6199999999999994E-2</v>
      </c>
      <c r="AS608" s="16">
        <v>2.5000000000000001E-4</v>
      </c>
      <c r="AT608" s="16">
        <v>8.9999999999999998E-4</v>
      </c>
      <c r="AU608" s="17">
        <v>0.1047947999860403</v>
      </c>
      <c r="AV608" s="16">
        <v>0.11127676791100716</v>
      </c>
      <c r="AW608" s="18">
        <v>3.4244584372303999</v>
      </c>
      <c r="AX608" s="19">
        <v>0.11351431000000001</v>
      </c>
      <c r="AZ608" s="108"/>
      <c r="BA608" s="108"/>
      <c r="BB608" s="108"/>
      <c r="BC608" s="108"/>
      <c r="BD608" s="108"/>
      <c r="BE608" s="108"/>
      <c r="BF608" s="19"/>
      <c r="BG608" s="14"/>
      <c r="BI608" s="111" t="s">
        <v>86</v>
      </c>
      <c r="BJ608" s="31" t="s">
        <v>62</v>
      </c>
    </row>
    <row r="609" spans="1:62" s="20" customFormat="1" ht="12" customHeight="1" x14ac:dyDescent="0.2">
      <c r="A609" s="23" t="s">
        <v>571</v>
      </c>
      <c r="B609" s="20" t="s">
        <v>526</v>
      </c>
      <c r="C609" s="86">
        <v>36.5</v>
      </c>
      <c r="D609" s="86">
        <v>37.56</v>
      </c>
      <c r="E609" s="25">
        <v>1.0600000000000023</v>
      </c>
      <c r="F609" s="20" t="s">
        <v>54</v>
      </c>
      <c r="G609" s="23"/>
      <c r="H609" s="20" t="s">
        <v>263</v>
      </c>
      <c r="I609" s="20" t="s">
        <v>129</v>
      </c>
      <c r="J609" s="26">
        <v>39431</v>
      </c>
      <c r="L609" s="20" t="s">
        <v>130</v>
      </c>
      <c r="M609" s="20" t="s">
        <v>528</v>
      </c>
      <c r="N609" s="23"/>
      <c r="O609" s="23" t="s">
        <v>86</v>
      </c>
      <c r="P609" s="23"/>
      <c r="Q609" s="110" t="s">
        <v>530</v>
      </c>
      <c r="R609" s="110" t="s">
        <v>571</v>
      </c>
      <c r="S609" s="110">
        <v>5.0000000000000001E-3</v>
      </c>
      <c r="T609" s="110"/>
      <c r="U609" s="110"/>
      <c r="V609" s="110">
        <v>17</v>
      </c>
      <c r="W609" s="110">
        <v>176</v>
      </c>
      <c r="X609" s="110"/>
      <c r="Y609" s="110">
        <v>575</v>
      </c>
      <c r="Z609" s="110"/>
      <c r="AA609" s="110">
        <v>10</v>
      </c>
      <c r="AB609" s="110">
        <v>2</v>
      </c>
      <c r="AC609" s="110"/>
      <c r="AD609" s="110">
        <v>126</v>
      </c>
      <c r="AE609" s="110">
        <v>31358</v>
      </c>
      <c r="AF609" s="110">
        <v>284</v>
      </c>
      <c r="AG609" s="110">
        <v>1</v>
      </c>
      <c r="AH609" s="110">
        <v>17</v>
      </c>
      <c r="AI609" s="110">
        <v>11</v>
      </c>
      <c r="AO609" s="29">
        <v>1.0600000000000023</v>
      </c>
      <c r="AP609" s="14">
        <v>5.0000000000000001E-3</v>
      </c>
      <c r="AQ609" s="15">
        <v>2</v>
      </c>
      <c r="AR609" s="16">
        <v>5.7500000000000002E-2</v>
      </c>
      <c r="AS609" s="16">
        <v>1.7600000000000001E-2</v>
      </c>
      <c r="AT609" s="16">
        <v>1.6999999999999999E-3</v>
      </c>
      <c r="AU609" s="17">
        <v>0.10011686184797121</v>
      </c>
      <c r="AV609" s="16">
        <v>0.10630948101737021</v>
      </c>
      <c r="AW609" s="18">
        <v>3.5473394148039428</v>
      </c>
      <c r="AX609" s="19">
        <v>0.11808111000000002</v>
      </c>
      <c r="AZ609" s="108"/>
      <c r="BA609" s="108"/>
      <c r="BB609" s="108"/>
      <c r="BC609" s="108"/>
      <c r="BD609" s="108"/>
      <c r="BE609" s="108"/>
      <c r="BF609" s="19"/>
      <c r="BG609" s="14"/>
      <c r="BI609" s="111" t="s">
        <v>86</v>
      </c>
      <c r="BJ609" s="31" t="s">
        <v>62</v>
      </c>
    </row>
    <row r="610" spans="1:62" s="33" customFormat="1" ht="12" customHeight="1" x14ac:dyDescent="0.2">
      <c r="A610" s="32" t="s">
        <v>572</v>
      </c>
      <c r="B610" s="33" t="s">
        <v>526</v>
      </c>
      <c r="C610" s="88">
        <v>37.56</v>
      </c>
      <c r="D610" s="88">
        <v>70.739999999999995</v>
      </c>
      <c r="E610" s="35">
        <v>33.179999999999993</v>
      </c>
      <c r="F610" s="33" t="s">
        <v>64</v>
      </c>
      <c r="G610" s="32"/>
      <c r="J610" s="36"/>
      <c r="N610" s="32"/>
      <c r="O610" s="32"/>
      <c r="P610" s="32" t="s">
        <v>465</v>
      </c>
      <c r="Q610" s="32"/>
      <c r="R610" s="110"/>
      <c r="S610" s="110"/>
      <c r="T610" s="110"/>
      <c r="U610" s="110"/>
      <c r="V610" s="110"/>
      <c r="W610" s="110"/>
      <c r="X610" s="110"/>
      <c r="Y610" s="110"/>
      <c r="Z610" s="110"/>
      <c r="AA610" s="110"/>
      <c r="AB610" s="110"/>
      <c r="AC610" s="110"/>
      <c r="AD610" s="110"/>
      <c r="AE610" s="110"/>
      <c r="AF610" s="110"/>
      <c r="AG610" s="110"/>
      <c r="AH610" s="110"/>
      <c r="AI610" s="110"/>
      <c r="AO610" s="29">
        <v>33.179999999999993</v>
      </c>
      <c r="AP610" s="14">
        <v>0</v>
      </c>
      <c r="AQ610" s="15" t="s">
        <v>65</v>
      </c>
      <c r="AR610" s="16" t="s">
        <v>65</v>
      </c>
      <c r="AS610" s="16" t="s">
        <v>65</v>
      </c>
      <c r="AT610" s="16" t="s">
        <v>65</v>
      </c>
      <c r="AU610" s="17">
        <v>0</v>
      </c>
      <c r="AV610" s="16">
        <v>0</v>
      </c>
      <c r="AW610" s="18">
        <v>0</v>
      </c>
      <c r="AX610" s="19" t="s">
        <v>65</v>
      </c>
      <c r="AZ610" s="109"/>
      <c r="BA610" s="109"/>
      <c r="BB610" s="109"/>
      <c r="BC610" s="109"/>
      <c r="BD610" s="109"/>
      <c r="BE610" s="109"/>
      <c r="BF610" s="37"/>
      <c r="BG610" s="39"/>
      <c r="BI610" s="23"/>
      <c r="BJ610" s="23"/>
    </row>
    <row r="611" spans="1:62" s="20" customFormat="1" ht="12" customHeight="1" x14ac:dyDescent="0.2">
      <c r="A611" s="23" t="s">
        <v>573</v>
      </c>
      <c r="B611" s="20" t="s">
        <v>526</v>
      </c>
      <c r="C611" s="86">
        <v>70.739999999999995</v>
      </c>
      <c r="D611" s="86">
        <v>71.02</v>
      </c>
      <c r="E611" s="25">
        <v>0.28000000000000114</v>
      </c>
      <c r="F611" s="20" t="s">
        <v>54</v>
      </c>
      <c r="G611" s="23"/>
      <c r="H611" s="20" t="s">
        <v>263</v>
      </c>
      <c r="I611" s="20" t="s">
        <v>129</v>
      </c>
      <c r="J611" s="26">
        <v>39431</v>
      </c>
      <c r="L611" s="20" t="s">
        <v>130</v>
      </c>
      <c r="M611" s="20" t="s">
        <v>528</v>
      </c>
      <c r="N611" s="23"/>
      <c r="O611" s="23" t="s">
        <v>86</v>
      </c>
      <c r="P611" s="23"/>
      <c r="Q611" s="110" t="s">
        <v>530</v>
      </c>
      <c r="R611" s="110" t="s">
        <v>573</v>
      </c>
      <c r="S611" s="110">
        <v>5.0000000000000001E-3</v>
      </c>
      <c r="T611" s="110"/>
      <c r="U611" s="110"/>
      <c r="V611" s="110">
        <v>24</v>
      </c>
      <c r="W611" s="110">
        <v>8</v>
      </c>
      <c r="X611" s="110"/>
      <c r="Y611" s="110">
        <v>571</v>
      </c>
      <c r="Z611" s="110"/>
      <c r="AA611" s="110">
        <v>11</v>
      </c>
      <c r="AB611" s="110">
        <v>2</v>
      </c>
      <c r="AC611" s="110"/>
      <c r="AD611" s="110">
        <v>206</v>
      </c>
      <c r="AE611" s="110">
        <v>34027</v>
      </c>
      <c r="AF611" s="110">
        <v>384</v>
      </c>
      <c r="AG611" s="110">
        <v>2</v>
      </c>
      <c r="AH611" s="110">
        <v>20</v>
      </c>
      <c r="AI611" s="110">
        <v>9</v>
      </c>
      <c r="AO611" s="29">
        <v>0.28000000000000114</v>
      </c>
      <c r="AP611" s="14">
        <v>5.0000000000000001E-3</v>
      </c>
      <c r="AQ611" s="15">
        <v>2</v>
      </c>
      <c r="AR611" s="16">
        <v>5.7099999999999998E-2</v>
      </c>
      <c r="AS611" s="16">
        <v>8.0000000000000004E-4</v>
      </c>
      <c r="AT611" s="16">
        <v>2.3999999999999998E-3</v>
      </c>
      <c r="AU611" s="17">
        <v>9.2978709478367505E-2</v>
      </c>
      <c r="AV611" s="16">
        <v>9.872980602727903E-2</v>
      </c>
      <c r="AW611" s="18">
        <v>3.1629394148039429</v>
      </c>
      <c r="AX611" s="19">
        <v>0.1090219</v>
      </c>
      <c r="AZ611" s="108"/>
      <c r="BA611" s="108"/>
      <c r="BB611" s="108"/>
      <c r="BC611" s="108"/>
      <c r="BD611" s="108"/>
      <c r="BE611" s="108"/>
      <c r="BF611" s="19"/>
      <c r="BG611" s="14"/>
      <c r="BI611" s="111" t="s">
        <v>86</v>
      </c>
      <c r="BJ611" s="31" t="s">
        <v>62</v>
      </c>
    </row>
    <row r="612" spans="1:62" s="33" customFormat="1" ht="12" customHeight="1" x14ac:dyDescent="0.2">
      <c r="A612" s="32" t="s">
        <v>574</v>
      </c>
      <c r="B612" s="33" t="s">
        <v>526</v>
      </c>
      <c r="C612" s="88">
        <v>71.02</v>
      </c>
      <c r="D612" s="88">
        <v>71.319999999999993</v>
      </c>
      <c r="E612" s="35">
        <v>0.29999999999999716</v>
      </c>
      <c r="F612" s="33" t="s">
        <v>64</v>
      </c>
      <c r="G612" s="32"/>
      <c r="J612" s="36"/>
      <c r="N612" s="32"/>
      <c r="O612" s="32"/>
      <c r="P612" s="32" t="s">
        <v>469</v>
      </c>
      <c r="Q612" s="32"/>
      <c r="R612" s="110"/>
      <c r="S612" s="110"/>
      <c r="T612" s="110"/>
      <c r="U612" s="110"/>
      <c r="V612" s="110"/>
      <c r="W612" s="110"/>
      <c r="X612" s="110"/>
      <c r="Y612" s="110"/>
      <c r="Z612" s="110"/>
      <c r="AA612" s="110"/>
      <c r="AB612" s="110"/>
      <c r="AC612" s="110"/>
      <c r="AD612" s="110"/>
      <c r="AE612" s="110"/>
      <c r="AF612" s="110"/>
      <c r="AG612" s="110"/>
      <c r="AH612" s="110"/>
      <c r="AI612" s="110"/>
      <c r="AO612" s="29">
        <v>0.29999999999999716</v>
      </c>
      <c r="AP612" s="14">
        <v>0</v>
      </c>
      <c r="AQ612" s="15" t="s">
        <v>65</v>
      </c>
      <c r="AR612" s="16" t="s">
        <v>65</v>
      </c>
      <c r="AS612" s="16" t="s">
        <v>65</v>
      </c>
      <c r="AT612" s="16" t="s">
        <v>65</v>
      </c>
      <c r="AU612" s="17">
        <v>0</v>
      </c>
      <c r="AV612" s="16">
        <v>0</v>
      </c>
      <c r="AW612" s="18">
        <v>0</v>
      </c>
      <c r="AX612" s="19" t="s">
        <v>65</v>
      </c>
      <c r="AZ612" s="109"/>
      <c r="BA612" s="109"/>
      <c r="BB612" s="109"/>
      <c r="BC612" s="109"/>
      <c r="BD612" s="109"/>
      <c r="BE612" s="109"/>
      <c r="BF612" s="37"/>
      <c r="BG612" s="39"/>
      <c r="BI612" s="23"/>
      <c r="BJ612" s="23"/>
    </row>
    <row r="613" spans="1:62" s="20" customFormat="1" ht="12" customHeight="1" x14ac:dyDescent="0.2">
      <c r="A613" s="23" t="s">
        <v>575</v>
      </c>
      <c r="B613" s="20" t="s">
        <v>526</v>
      </c>
      <c r="C613" s="86">
        <v>71.319999999999993</v>
      </c>
      <c r="D613" s="86">
        <v>72</v>
      </c>
      <c r="E613" s="25">
        <v>0.68000000000000682</v>
      </c>
      <c r="F613" s="20" t="s">
        <v>54</v>
      </c>
      <c r="G613" s="23"/>
      <c r="H613" s="20" t="s">
        <v>263</v>
      </c>
      <c r="I613" s="20" t="s">
        <v>129</v>
      </c>
      <c r="J613" s="26">
        <v>39431</v>
      </c>
      <c r="L613" s="20" t="s">
        <v>130</v>
      </c>
      <c r="M613" s="20" t="s">
        <v>528</v>
      </c>
      <c r="N613" s="23"/>
      <c r="O613" s="23" t="s">
        <v>86</v>
      </c>
      <c r="P613" s="23"/>
      <c r="Q613" s="110" t="s">
        <v>530</v>
      </c>
      <c r="R613" s="110" t="s">
        <v>575</v>
      </c>
      <c r="S613" s="110">
        <v>5.0000000000000001E-3</v>
      </c>
      <c r="T613" s="110"/>
      <c r="U613" s="110"/>
      <c r="V613" s="110">
        <v>34</v>
      </c>
      <c r="W613" s="110">
        <v>6</v>
      </c>
      <c r="X613" s="110"/>
      <c r="Y613" s="110">
        <v>708</v>
      </c>
      <c r="Z613" s="110"/>
      <c r="AA613" s="110">
        <v>28</v>
      </c>
      <c r="AB613" s="110">
        <v>3</v>
      </c>
      <c r="AC613" s="110"/>
      <c r="AD613" s="110">
        <v>116</v>
      </c>
      <c r="AE613" s="110">
        <v>43320</v>
      </c>
      <c r="AF613" s="110">
        <v>481</v>
      </c>
      <c r="AG613" s="110">
        <v>2</v>
      </c>
      <c r="AH613" s="110">
        <v>29</v>
      </c>
      <c r="AI613" s="110">
        <v>12</v>
      </c>
      <c r="AO613" s="29">
        <v>0.68000000000000682</v>
      </c>
      <c r="AP613" s="14">
        <v>5.0000000000000001E-3</v>
      </c>
      <c r="AQ613" s="15">
        <v>3</v>
      </c>
      <c r="AR613" s="16">
        <v>7.0800000000000002E-2</v>
      </c>
      <c r="AS613" s="16">
        <v>5.9999999999999995E-4</v>
      </c>
      <c r="AT613" s="16">
        <v>3.3999999999999998E-3</v>
      </c>
      <c r="AU613" s="17">
        <v>0.12227445225835022</v>
      </c>
      <c r="AV613" s="16">
        <v>0.12983760498813354</v>
      </c>
      <c r="AW613" s="18">
        <v>4.1674267331863044</v>
      </c>
      <c r="AX613" s="19">
        <v>0.14545543999999999</v>
      </c>
      <c r="AZ613" s="108"/>
      <c r="BA613" s="108"/>
      <c r="BB613" s="108"/>
      <c r="BC613" s="108"/>
      <c r="BD613" s="108"/>
      <c r="BE613" s="108"/>
      <c r="BF613" s="19"/>
      <c r="BG613" s="14"/>
      <c r="BI613" s="111" t="s">
        <v>86</v>
      </c>
      <c r="BJ613" s="31" t="s">
        <v>62</v>
      </c>
    </row>
    <row r="614" spans="1:62" s="20" customFormat="1" ht="12" customHeight="1" x14ac:dyDescent="0.2">
      <c r="A614" s="23" t="s">
        <v>576</v>
      </c>
      <c r="B614" s="20" t="s">
        <v>526</v>
      </c>
      <c r="C614" s="86">
        <v>72</v>
      </c>
      <c r="D614" s="86">
        <v>73</v>
      </c>
      <c r="E614" s="25">
        <v>1</v>
      </c>
      <c r="F614" s="20" t="s">
        <v>54</v>
      </c>
      <c r="G614" s="23"/>
      <c r="H614" s="20" t="s">
        <v>263</v>
      </c>
      <c r="I614" s="20" t="s">
        <v>129</v>
      </c>
      <c r="J614" s="26">
        <v>39431</v>
      </c>
      <c r="L614" s="20" t="s">
        <v>130</v>
      </c>
      <c r="M614" s="20" t="s">
        <v>528</v>
      </c>
      <c r="N614" s="23"/>
      <c r="O614" s="23" t="s">
        <v>86</v>
      </c>
      <c r="P614" s="23"/>
      <c r="Q614" s="110" t="s">
        <v>530</v>
      </c>
      <c r="R614" s="110" t="s">
        <v>576</v>
      </c>
      <c r="S614" s="110">
        <v>5.0000000000000001E-3</v>
      </c>
      <c r="T614" s="110"/>
      <c r="U614" s="110"/>
      <c r="V614" s="110">
        <v>7</v>
      </c>
      <c r="W614" s="110">
        <v>5</v>
      </c>
      <c r="X614" s="110"/>
      <c r="Y614" s="110">
        <v>335</v>
      </c>
      <c r="Z614" s="110"/>
      <c r="AA614" s="110">
        <v>5</v>
      </c>
      <c r="AB614" s="110">
        <v>0.5</v>
      </c>
      <c r="AC614" s="110"/>
      <c r="AD614" s="110">
        <v>159</v>
      </c>
      <c r="AE614" s="110">
        <v>37550</v>
      </c>
      <c r="AF614" s="110">
        <v>331</v>
      </c>
      <c r="AG614" s="110">
        <v>2</v>
      </c>
      <c r="AH614" s="110">
        <v>23</v>
      </c>
      <c r="AI614" s="110">
        <v>11</v>
      </c>
      <c r="AO614" s="29">
        <v>1</v>
      </c>
      <c r="AP614" s="14">
        <v>5.0000000000000001E-3</v>
      </c>
      <c r="AQ614" s="15">
        <v>0.5</v>
      </c>
      <c r="AR614" s="16">
        <v>3.3500000000000002E-2</v>
      </c>
      <c r="AS614" s="16">
        <v>5.0000000000000001E-4</v>
      </c>
      <c r="AT614" s="16">
        <v>6.9999999999999999E-4</v>
      </c>
      <c r="AU614" s="17">
        <v>4.5454123148581799E-2</v>
      </c>
      <c r="AV614" s="16">
        <v>4.8265638303397196E-2</v>
      </c>
      <c r="AW614" s="18">
        <v>1.5361084372303999</v>
      </c>
      <c r="AX614" s="19">
        <v>5.0572930000000002E-2</v>
      </c>
      <c r="AZ614" s="108"/>
      <c r="BA614" s="108"/>
      <c r="BB614" s="108"/>
      <c r="BC614" s="108"/>
      <c r="BD614" s="108"/>
      <c r="BE614" s="108"/>
      <c r="BF614" s="19"/>
      <c r="BG614" s="14"/>
      <c r="BI614" s="111" t="s">
        <v>86</v>
      </c>
      <c r="BJ614" s="31" t="s">
        <v>62</v>
      </c>
    </row>
    <row r="615" spans="1:62" s="20" customFormat="1" ht="12" customHeight="1" x14ac:dyDescent="0.2">
      <c r="A615" s="23" t="s">
        <v>577</v>
      </c>
      <c r="B615" s="20" t="s">
        <v>526</v>
      </c>
      <c r="C615" s="86">
        <v>73</v>
      </c>
      <c r="D615" s="86">
        <v>74</v>
      </c>
      <c r="E615" s="25">
        <v>1</v>
      </c>
      <c r="F615" s="20" t="s">
        <v>54</v>
      </c>
      <c r="G615" s="23"/>
      <c r="H615" s="20" t="s">
        <v>263</v>
      </c>
      <c r="I615" s="20" t="s">
        <v>129</v>
      </c>
      <c r="J615" s="26">
        <v>39431</v>
      </c>
      <c r="L615" s="20" t="s">
        <v>130</v>
      </c>
      <c r="M615" s="20" t="s">
        <v>528</v>
      </c>
      <c r="N615" s="23" t="s">
        <v>75</v>
      </c>
      <c r="O615" s="23" t="s">
        <v>86</v>
      </c>
      <c r="P615" s="23"/>
      <c r="Q615" s="110" t="s">
        <v>530</v>
      </c>
      <c r="R615" s="110" t="s">
        <v>577</v>
      </c>
      <c r="S615" s="110">
        <v>5.0000000000000001E-3</v>
      </c>
      <c r="T615" s="110"/>
      <c r="U615" s="110"/>
      <c r="V615" s="110">
        <v>76</v>
      </c>
      <c r="W615" s="110">
        <v>7</v>
      </c>
      <c r="X615" s="110"/>
      <c r="Y615" s="110">
        <v>276</v>
      </c>
      <c r="Z615" s="110"/>
      <c r="AA615" s="110">
        <v>5</v>
      </c>
      <c r="AB615" s="110">
        <v>0.5</v>
      </c>
      <c r="AC615" s="110"/>
      <c r="AD615" s="110">
        <v>286</v>
      </c>
      <c r="AE615" s="110">
        <v>39163</v>
      </c>
      <c r="AF615" s="110">
        <v>308</v>
      </c>
      <c r="AG615" s="110">
        <v>5</v>
      </c>
      <c r="AH615" s="110">
        <v>20</v>
      </c>
      <c r="AI615" s="110">
        <v>13</v>
      </c>
      <c r="AO615" s="29">
        <v>1</v>
      </c>
      <c r="AP615" s="14">
        <v>5.0000000000000001E-3</v>
      </c>
      <c r="AQ615" s="15">
        <v>0.5</v>
      </c>
      <c r="AR615" s="16">
        <v>2.76E-2</v>
      </c>
      <c r="AS615" s="16">
        <v>6.9999999999999999E-4</v>
      </c>
      <c r="AT615" s="16">
        <v>7.6E-3</v>
      </c>
      <c r="AU615" s="17">
        <v>5.4321742002398615E-2</v>
      </c>
      <c r="AV615" s="16">
        <v>5.7681754038633022E-2</v>
      </c>
      <c r="AW615" s="18">
        <v>1.8333084372304</v>
      </c>
      <c r="AX615" s="19">
        <v>5.8267300000000008E-2</v>
      </c>
      <c r="AZ615" s="108"/>
      <c r="BA615" s="108"/>
      <c r="BB615" s="108"/>
      <c r="BC615" s="108"/>
      <c r="BD615" s="108"/>
      <c r="BE615" s="108"/>
      <c r="BF615" s="19"/>
      <c r="BG615" s="14"/>
      <c r="BI615" s="111" t="s">
        <v>86</v>
      </c>
      <c r="BJ615" s="31" t="s">
        <v>62</v>
      </c>
    </row>
    <row r="616" spans="1:62" s="20" customFormat="1" ht="12" customHeight="1" x14ac:dyDescent="0.2">
      <c r="A616" s="56" t="s">
        <v>578</v>
      </c>
      <c r="B616" s="57" t="s">
        <v>526</v>
      </c>
      <c r="C616" s="91">
        <v>73</v>
      </c>
      <c r="D616" s="91">
        <v>74</v>
      </c>
      <c r="E616" s="92">
        <v>1</v>
      </c>
      <c r="F616" s="57" t="s">
        <v>76</v>
      </c>
      <c r="G616" s="56" t="s">
        <v>577</v>
      </c>
      <c r="H616" s="57" t="s">
        <v>263</v>
      </c>
      <c r="I616" s="57" t="s">
        <v>129</v>
      </c>
      <c r="J616" s="60">
        <v>39431</v>
      </c>
      <c r="K616" s="57"/>
      <c r="L616" s="57" t="s">
        <v>130</v>
      </c>
      <c r="M616" s="57" t="s">
        <v>528</v>
      </c>
      <c r="N616" s="57" t="s">
        <v>75</v>
      </c>
      <c r="O616" s="56" t="s">
        <v>86</v>
      </c>
      <c r="P616" s="56"/>
      <c r="Q616" s="110" t="s">
        <v>530</v>
      </c>
      <c r="R616" s="110" t="s">
        <v>578</v>
      </c>
      <c r="S616" s="110">
        <v>5.0000000000000001E-3</v>
      </c>
      <c r="T616" s="110"/>
      <c r="U616" s="110"/>
      <c r="V616" s="110">
        <v>50</v>
      </c>
      <c r="W616" s="110">
        <v>6</v>
      </c>
      <c r="X616" s="110"/>
      <c r="Y616" s="110">
        <v>270</v>
      </c>
      <c r="Z616" s="110"/>
      <c r="AA616" s="110">
        <v>5</v>
      </c>
      <c r="AB616" s="110">
        <v>0.5</v>
      </c>
      <c r="AC616" s="110"/>
      <c r="AD616" s="110">
        <v>266</v>
      </c>
      <c r="AE616" s="110">
        <v>39365</v>
      </c>
      <c r="AF616" s="110">
        <v>315</v>
      </c>
      <c r="AG616" s="110">
        <v>3</v>
      </c>
      <c r="AH616" s="110">
        <v>22</v>
      </c>
      <c r="AI616" s="110">
        <v>10</v>
      </c>
      <c r="AJ616" s="57"/>
      <c r="AK616" s="57"/>
      <c r="AL616" s="57"/>
      <c r="AM616" s="57"/>
      <c r="AN616" s="57"/>
      <c r="AO616" s="29">
        <v>1</v>
      </c>
      <c r="AP616" s="14">
        <v>5.0000000000000001E-3</v>
      </c>
      <c r="AQ616" s="15">
        <v>0.5</v>
      </c>
      <c r="AR616" s="16">
        <v>2.7E-2</v>
      </c>
      <c r="AS616" s="16">
        <v>5.9999999999999995E-4</v>
      </c>
      <c r="AT616" s="16">
        <v>5.0000000000000001E-3</v>
      </c>
      <c r="AU616" s="17">
        <v>4.8309537881854832E-2</v>
      </c>
      <c r="AV616" s="16">
        <v>5.1297671597095168E-2</v>
      </c>
      <c r="AW616" s="18">
        <v>1.6360084372304</v>
      </c>
      <c r="AX616" s="19">
        <v>5.2530080000000007E-2</v>
      </c>
      <c r="AZ616" s="108"/>
      <c r="BA616" s="108"/>
      <c r="BB616" s="108"/>
      <c r="BC616" s="108"/>
      <c r="BD616" s="108"/>
      <c r="BE616" s="108"/>
      <c r="BF616" s="19"/>
      <c r="BG616" s="14"/>
      <c r="BI616" s="111" t="s">
        <v>86</v>
      </c>
      <c r="BJ616" s="31" t="s">
        <v>62</v>
      </c>
    </row>
    <row r="617" spans="1:62" s="20" customFormat="1" ht="12" customHeight="1" x14ac:dyDescent="0.2">
      <c r="A617" s="68" t="s">
        <v>579</v>
      </c>
      <c r="B617" s="69" t="s">
        <v>526</v>
      </c>
      <c r="C617" s="94">
        <v>73</v>
      </c>
      <c r="D617" s="94">
        <v>74</v>
      </c>
      <c r="E617" s="95">
        <v>1</v>
      </c>
      <c r="F617" s="69" t="s">
        <v>77</v>
      </c>
      <c r="G617" s="68" t="s">
        <v>97</v>
      </c>
      <c r="H617" s="69" t="s">
        <v>79</v>
      </c>
      <c r="I617" s="69" t="s">
        <v>69</v>
      </c>
      <c r="J617" s="72">
        <v>43084</v>
      </c>
      <c r="K617" s="69"/>
      <c r="L617" s="69" t="s">
        <v>130</v>
      </c>
      <c r="M617" s="69" t="s">
        <v>528</v>
      </c>
      <c r="N617" s="68"/>
      <c r="O617" s="68" t="s">
        <v>86</v>
      </c>
      <c r="P617" s="68"/>
      <c r="Q617" s="110" t="s">
        <v>530</v>
      </c>
      <c r="R617" s="110" t="s">
        <v>579</v>
      </c>
      <c r="S617" s="110">
        <v>1.49</v>
      </c>
      <c r="T617" s="110"/>
      <c r="U617" s="110"/>
      <c r="V617" s="110">
        <v>889</v>
      </c>
      <c r="W617" s="110">
        <v>273</v>
      </c>
      <c r="X617" s="110"/>
      <c r="Y617" s="110">
        <v>94</v>
      </c>
      <c r="Z617" s="110"/>
      <c r="AA617" s="110">
        <v>17</v>
      </c>
      <c r="AB617" s="110">
        <v>8</v>
      </c>
      <c r="AC617" s="110"/>
      <c r="AD617" s="110">
        <v>6355</v>
      </c>
      <c r="AE617" s="110">
        <v>47928</v>
      </c>
      <c r="AF617" s="110">
        <v>839</v>
      </c>
      <c r="AG617" s="110">
        <v>1</v>
      </c>
      <c r="AH617" s="110">
        <v>27</v>
      </c>
      <c r="AI617" s="110">
        <v>16</v>
      </c>
      <c r="AJ617" s="69"/>
      <c r="AK617" s="69"/>
      <c r="AL617" s="69"/>
      <c r="AM617" s="69"/>
      <c r="AN617" s="69"/>
      <c r="AO617" s="29">
        <v>1</v>
      </c>
      <c r="AP617" s="14">
        <v>1.49</v>
      </c>
      <c r="AQ617" s="15">
        <v>8</v>
      </c>
      <c r="AR617" s="16">
        <v>9.4000000000000004E-3</v>
      </c>
      <c r="AS617" s="16">
        <v>2.7300000000000001E-2</v>
      </c>
      <c r="AT617" s="16">
        <v>8.8900000000000007E-2</v>
      </c>
      <c r="AU617" s="17">
        <v>1.8121029795711381</v>
      </c>
      <c r="AV617" s="16">
        <v>1.9241886306901026</v>
      </c>
      <c r="AW617" s="18">
        <v>72.571502402746177</v>
      </c>
      <c r="AX617" s="19">
        <v>1.8438404500000001</v>
      </c>
      <c r="AZ617" s="108"/>
      <c r="BA617" s="108"/>
      <c r="BB617" s="108"/>
      <c r="BC617" s="108"/>
      <c r="BD617" s="108"/>
      <c r="BE617" s="108"/>
      <c r="BF617" s="19"/>
      <c r="BG617" s="14"/>
      <c r="BI617" s="111" t="s">
        <v>86</v>
      </c>
      <c r="BJ617" s="31" t="s">
        <v>62</v>
      </c>
    </row>
    <row r="618" spans="1:62" s="20" customFormat="1" ht="12" customHeight="1" x14ac:dyDescent="0.2">
      <c r="A618" s="23" t="s">
        <v>580</v>
      </c>
      <c r="B618" s="20" t="s">
        <v>526</v>
      </c>
      <c r="C618" s="86">
        <v>74</v>
      </c>
      <c r="D618" s="86">
        <v>75</v>
      </c>
      <c r="E618" s="25">
        <v>1</v>
      </c>
      <c r="F618" s="20" t="s">
        <v>54</v>
      </c>
      <c r="G618" s="23"/>
      <c r="H618" s="20" t="s">
        <v>263</v>
      </c>
      <c r="I618" s="20" t="s">
        <v>129</v>
      </c>
      <c r="J618" s="26">
        <v>39431</v>
      </c>
      <c r="L618" s="20" t="s">
        <v>130</v>
      </c>
      <c r="M618" s="20" t="s">
        <v>528</v>
      </c>
      <c r="N618" s="23"/>
      <c r="O618" s="23" t="s">
        <v>86</v>
      </c>
      <c r="P618" s="23"/>
      <c r="Q618" s="110" t="s">
        <v>530</v>
      </c>
      <c r="R618" s="110" t="s">
        <v>580</v>
      </c>
      <c r="S618" s="110">
        <v>5.0000000000000001E-3</v>
      </c>
      <c r="T618" s="110"/>
      <c r="U618" s="110"/>
      <c r="V618" s="110">
        <v>15</v>
      </c>
      <c r="W618" s="110">
        <v>12</v>
      </c>
      <c r="X618" s="110"/>
      <c r="Y618" s="110">
        <v>324</v>
      </c>
      <c r="Z618" s="110"/>
      <c r="AA618" s="110">
        <v>5</v>
      </c>
      <c r="AB618" s="110">
        <v>0.5</v>
      </c>
      <c r="AC618" s="110"/>
      <c r="AD618" s="110">
        <v>240</v>
      </c>
      <c r="AE618" s="110">
        <v>37277</v>
      </c>
      <c r="AF618" s="110">
        <v>324</v>
      </c>
      <c r="AG618" s="110">
        <v>1</v>
      </c>
      <c r="AH618" s="110">
        <v>20</v>
      </c>
      <c r="AI618" s="110">
        <v>9</v>
      </c>
      <c r="AO618" s="29">
        <v>1</v>
      </c>
      <c r="AP618" s="14">
        <v>5.0000000000000001E-3</v>
      </c>
      <c r="AQ618" s="15">
        <v>0.5</v>
      </c>
      <c r="AR618" s="16">
        <v>3.2399999999999998E-2</v>
      </c>
      <c r="AS618" s="16">
        <v>1.1999999999999999E-3</v>
      </c>
      <c r="AT618" s="16">
        <v>1.5E-3</v>
      </c>
      <c r="AU618" s="17">
        <v>4.6421485770322582E-2</v>
      </c>
      <c r="AV618" s="16">
        <v>4.9292836083817328E-2</v>
      </c>
      <c r="AW618" s="18">
        <v>1.5750084372303998</v>
      </c>
      <c r="AX618" s="19">
        <v>5.1453009999999993E-2</v>
      </c>
      <c r="AZ618" s="108"/>
      <c r="BA618" s="108"/>
      <c r="BB618" s="108"/>
      <c r="BC618" s="108"/>
      <c r="BD618" s="108"/>
      <c r="BE618" s="108"/>
      <c r="BF618" s="19"/>
      <c r="BG618" s="14"/>
      <c r="BI618" s="111" t="s">
        <v>86</v>
      </c>
      <c r="BJ618" s="31" t="s">
        <v>62</v>
      </c>
    </row>
    <row r="619" spans="1:62" s="20" customFormat="1" ht="12" customHeight="1" x14ac:dyDescent="0.2">
      <c r="A619" s="23" t="s">
        <v>581</v>
      </c>
      <c r="B619" s="20" t="s">
        <v>526</v>
      </c>
      <c r="C619" s="86">
        <v>75</v>
      </c>
      <c r="D619" s="86">
        <v>76</v>
      </c>
      <c r="E619" s="25">
        <v>1</v>
      </c>
      <c r="F619" s="20" t="s">
        <v>54</v>
      </c>
      <c r="G619" s="23"/>
      <c r="H619" s="20" t="s">
        <v>263</v>
      </c>
      <c r="I619" s="20" t="s">
        <v>129</v>
      </c>
      <c r="J619" s="26">
        <v>39431</v>
      </c>
      <c r="L619" s="20" t="s">
        <v>130</v>
      </c>
      <c r="M619" s="20" t="s">
        <v>528</v>
      </c>
      <c r="N619" s="23"/>
      <c r="O619" s="23" t="s">
        <v>86</v>
      </c>
      <c r="P619" s="23"/>
      <c r="Q619" s="110" t="s">
        <v>530</v>
      </c>
      <c r="R619" s="110" t="s">
        <v>581</v>
      </c>
      <c r="S619" s="110">
        <v>0.03</v>
      </c>
      <c r="T619" s="110"/>
      <c r="U619" s="110"/>
      <c r="V619" s="110">
        <v>1</v>
      </c>
      <c r="W619" s="110">
        <v>7</v>
      </c>
      <c r="X619" s="110"/>
      <c r="Y619" s="110">
        <v>402</v>
      </c>
      <c r="Z619" s="110"/>
      <c r="AA619" s="110">
        <v>5</v>
      </c>
      <c r="AB619" s="110">
        <v>0.5</v>
      </c>
      <c r="AC619" s="110"/>
      <c r="AD619" s="110">
        <v>304</v>
      </c>
      <c r="AE619" s="110">
        <v>37114</v>
      </c>
      <c r="AF619" s="110">
        <v>367</v>
      </c>
      <c r="AG619" s="110">
        <v>1</v>
      </c>
      <c r="AH619" s="110">
        <v>19</v>
      </c>
      <c r="AI619" s="110">
        <v>11</v>
      </c>
      <c r="AO619" s="29">
        <v>1</v>
      </c>
      <c r="AP619" s="14">
        <v>0.03</v>
      </c>
      <c r="AQ619" s="15">
        <v>0.5</v>
      </c>
      <c r="AR619" s="16">
        <v>4.02E-2</v>
      </c>
      <c r="AS619" s="16">
        <v>6.9999999999999999E-4</v>
      </c>
      <c r="AT619" s="16">
        <v>1E-4</v>
      </c>
      <c r="AU619" s="17">
        <v>7.561588636724885E-2</v>
      </c>
      <c r="AV619" s="16">
        <v>8.0293024451540601E-2</v>
      </c>
      <c r="AW619" s="18">
        <v>2.7301323274264955</v>
      </c>
      <c r="AX619" s="19">
        <v>8.1008050000000012E-2</v>
      </c>
      <c r="AZ619" s="108"/>
      <c r="BA619" s="108"/>
      <c r="BB619" s="108"/>
      <c r="BC619" s="108"/>
      <c r="BD619" s="108"/>
      <c r="BE619" s="108"/>
      <c r="BF619" s="19"/>
      <c r="BG619" s="14"/>
      <c r="BI619" s="111" t="s">
        <v>86</v>
      </c>
      <c r="BJ619" s="31" t="s">
        <v>62</v>
      </c>
    </row>
    <row r="620" spans="1:62" s="20" customFormat="1" ht="12" customHeight="1" x14ac:dyDescent="0.2">
      <c r="A620" s="23" t="s">
        <v>582</v>
      </c>
      <c r="B620" s="20" t="s">
        <v>526</v>
      </c>
      <c r="C620" s="86">
        <v>76</v>
      </c>
      <c r="D620" s="86">
        <v>77</v>
      </c>
      <c r="E620" s="25">
        <v>1</v>
      </c>
      <c r="F620" s="20" t="s">
        <v>54</v>
      </c>
      <c r="G620" s="23"/>
      <c r="H620" s="20" t="s">
        <v>263</v>
      </c>
      <c r="I620" s="20" t="s">
        <v>129</v>
      </c>
      <c r="J620" s="26">
        <v>39431</v>
      </c>
      <c r="L620" s="20" t="s">
        <v>130</v>
      </c>
      <c r="M620" s="20" t="s">
        <v>528</v>
      </c>
      <c r="N620" s="23"/>
      <c r="O620" s="23" t="s">
        <v>86</v>
      </c>
      <c r="P620" s="23"/>
      <c r="Q620" s="110" t="s">
        <v>530</v>
      </c>
      <c r="R620" s="110" t="s">
        <v>582</v>
      </c>
      <c r="S620" s="110">
        <v>5.0000000000000001E-3</v>
      </c>
      <c r="T620" s="110"/>
      <c r="U620" s="110"/>
      <c r="V620" s="110">
        <v>28</v>
      </c>
      <c r="W620" s="110">
        <v>2.5</v>
      </c>
      <c r="X620" s="110"/>
      <c r="Y620" s="110">
        <v>550</v>
      </c>
      <c r="Z620" s="110"/>
      <c r="AA620" s="110">
        <v>20</v>
      </c>
      <c r="AB620" s="110">
        <v>0.5</v>
      </c>
      <c r="AC620" s="110"/>
      <c r="AD620" s="110">
        <v>420</v>
      </c>
      <c r="AE620" s="110">
        <v>41575</v>
      </c>
      <c r="AF620" s="110">
        <v>392</v>
      </c>
      <c r="AG620" s="110">
        <v>2</v>
      </c>
      <c r="AH620" s="110">
        <v>25</v>
      </c>
      <c r="AI620" s="110">
        <v>10</v>
      </c>
      <c r="AO620" s="29">
        <v>1</v>
      </c>
      <c r="AP620" s="14">
        <v>5.0000000000000001E-3</v>
      </c>
      <c r="AQ620" s="15">
        <v>0.5</v>
      </c>
      <c r="AR620" s="16">
        <v>5.5E-2</v>
      </c>
      <c r="AS620" s="16">
        <v>2.5000000000000001E-4</v>
      </c>
      <c r="AT620" s="16">
        <v>2.8E-3</v>
      </c>
      <c r="AU620" s="17">
        <v>6.9939615603284558E-2</v>
      </c>
      <c r="AV620" s="16">
        <v>7.4265654157539079E-2</v>
      </c>
      <c r="AW620" s="18">
        <v>2.3176584372304001</v>
      </c>
      <c r="AX620" s="19">
        <v>7.6024820000000007E-2</v>
      </c>
      <c r="AZ620" s="108"/>
      <c r="BA620" s="108"/>
      <c r="BB620" s="108"/>
      <c r="BC620" s="108"/>
      <c r="BD620" s="108"/>
      <c r="BE620" s="108"/>
      <c r="BF620" s="19"/>
      <c r="BG620" s="14"/>
      <c r="BI620" s="111" t="s">
        <v>86</v>
      </c>
      <c r="BJ620" s="31" t="s">
        <v>62</v>
      </c>
    </row>
    <row r="621" spans="1:62" s="20" customFormat="1" ht="12" customHeight="1" x14ac:dyDescent="0.2">
      <c r="A621" s="23" t="s">
        <v>583</v>
      </c>
      <c r="B621" s="20" t="s">
        <v>526</v>
      </c>
      <c r="C621" s="86">
        <v>77</v>
      </c>
      <c r="D621" s="86">
        <v>78</v>
      </c>
      <c r="E621" s="25">
        <v>1</v>
      </c>
      <c r="F621" s="20" t="s">
        <v>54</v>
      </c>
      <c r="G621" s="23"/>
      <c r="H621" s="20" t="s">
        <v>263</v>
      </c>
      <c r="I621" s="20" t="s">
        <v>129</v>
      </c>
      <c r="J621" s="26">
        <v>39431</v>
      </c>
      <c r="L621" s="20" t="s">
        <v>130</v>
      </c>
      <c r="M621" s="20" t="s">
        <v>528</v>
      </c>
      <c r="N621" s="23"/>
      <c r="O621" s="23" t="s">
        <v>86</v>
      </c>
      <c r="P621" s="23"/>
      <c r="Q621" s="110" t="s">
        <v>530</v>
      </c>
      <c r="R621" s="110" t="s">
        <v>583</v>
      </c>
      <c r="S621" s="110">
        <v>5.0000000000000001E-3</v>
      </c>
      <c r="T621" s="110"/>
      <c r="U621" s="110"/>
      <c r="V621" s="110">
        <v>15</v>
      </c>
      <c r="W621" s="110">
        <v>2.5</v>
      </c>
      <c r="X621" s="110"/>
      <c r="Y621" s="110">
        <v>777</v>
      </c>
      <c r="Z621" s="110"/>
      <c r="AA621" s="110">
        <v>21</v>
      </c>
      <c r="AB621" s="110">
        <v>0.5</v>
      </c>
      <c r="AC621" s="110"/>
      <c r="AD621" s="110">
        <v>159</v>
      </c>
      <c r="AE621" s="110">
        <v>42185</v>
      </c>
      <c r="AF621" s="110">
        <v>479</v>
      </c>
      <c r="AG621" s="110">
        <v>1</v>
      </c>
      <c r="AH621" s="110">
        <v>23</v>
      </c>
      <c r="AI621" s="110">
        <v>9</v>
      </c>
      <c r="AO621" s="29">
        <v>1</v>
      </c>
      <c r="AP621" s="14">
        <v>5.0000000000000001E-3</v>
      </c>
      <c r="AQ621" s="15">
        <v>0.5</v>
      </c>
      <c r="AR621" s="16">
        <v>7.7700000000000005E-2</v>
      </c>
      <c r="AS621" s="16">
        <v>2.5000000000000001E-4</v>
      </c>
      <c r="AT621" s="16">
        <v>1.5E-3</v>
      </c>
      <c r="AU621" s="17">
        <v>8.8618192557960843E-2</v>
      </c>
      <c r="AV621" s="16">
        <v>9.4099574094122534E-2</v>
      </c>
      <c r="AW621" s="18">
        <v>2.9102584372304001</v>
      </c>
      <c r="AX621" s="19">
        <v>9.6186050000000009E-2</v>
      </c>
      <c r="AZ621" s="108"/>
      <c r="BA621" s="108"/>
      <c r="BB621" s="108"/>
      <c r="BC621" s="108"/>
      <c r="BD621" s="108"/>
      <c r="BE621" s="108"/>
      <c r="BF621" s="19"/>
      <c r="BG621" s="14"/>
      <c r="BI621" s="111" t="s">
        <v>86</v>
      </c>
      <c r="BJ621" s="31" t="s">
        <v>62</v>
      </c>
    </row>
    <row r="622" spans="1:62" s="33" customFormat="1" ht="12" customHeight="1" x14ac:dyDescent="0.2">
      <c r="A622" s="32" t="s">
        <v>584</v>
      </c>
      <c r="B622" s="33" t="s">
        <v>526</v>
      </c>
      <c r="C622" s="88">
        <v>78</v>
      </c>
      <c r="D622" s="88">
        <v>90</v>
      </c>
      <c r="E622" s="35">
        <v>12</v>
      </c>
      <c r="F622" s="33" t="s">
        <v>64</v>
      </c>
      <c r="G622" s="32"/>
      <c r="J622" s="36"/>
      <c r="N622" s="32"/>
      <c r="O622" s="32"/>
      <c r="P622" s="32" t="s">
        <v>465</v>
      </c>
      <c r="Q622" s="32"/>
      <c r="R622" s="110"/>
      <c r="S622" s="110"/>
      <c r="T622" s="110"/>
      <c r="U622" s="110"/>
      <c r="V622" s="110"/>
      <c r="W622" s="110"/>
      <c r="X622" s="110"/>
      <c r="Y622" s="110"/>
      <c r="Z622" s="110"/>
      <c r="AA622" s="110"/>
      <c r="AB622" s="110"/>
      <c r="AC622" s="110"/>
      <c r="AD622" s="110"/>
      <c r="AE622" s="110"/>
      <c r="AF622" s="110"/>
      <c r="AG622" s="110"/>
      <c r="AH622" s="110"/>
      <c r="AI622" s="110"/>
      <c r="AO622" s="29">
        <v>12</v>
      </c>
      <c r="AP622" s="14">
        <v>0</v>
      </c>
      <c r="AQ622" s="15" t="s">
        <v>65</v>
      </c>
      <c r="AR622" s="16" t="s">
        <v>65</v>
      </c>
      <c r="AS622" s="16" t="s">
        <v>65</v>
      </c>
      <c r="AT622" s="16" t="s">
        <v>65</v>
      </c>
      <c r="AU622" s="17">
        <v>0</v>
      </c>
      <c r="AV622" s="16">
        <v>0</v>
      </c>
      <c r="AW622" s="18">
        <v>0</v>
      </c>
      <c r="AX622" s="19" t="s">
        <v>65</v>
      </c>
      <c r="AZ622" s="109"/>
      <c r="BA622" s="109"/>
      <c r="BB622" s="109"/>
      <c r="BC622" s="109"/>
      <c r="BD622" s="109"/>
      <c r="BE622" s="109"/>
      <c r="BF622" s="37"/>
      <c r="BG622" s="39"/>
      <c r="BI622" s="23"/>
      <c r="BJ622" s="23"/>
    </row>
    <row r="623" spans="1:62" s="20" customFormat="1" ht="12" customHeight="1" x14ac:dyDescent="0.2">
      <c r="A623" s="23" t="s">
        <v>585</v>
      </c>
      <c r="B623" s="20" t="s">
        <v>526</v>
      </c>
      <c r="C623" s="86">
        <v>90</v>
      </c>
      <c r="D623" s="86">
        <v>90.6</v>
      </c>
      <c r="E623" s="25">
        <v>0.59999999999999432</v>
      </c>
      <c r="F623" s="20" t="s">
        <v>54</v>
      </c>
      <c r="G623" s="23"/>
      <c r="H623" s="20" t="s">
        <v>263</v>
      </c>
      <c r="I623" s="20" t="s">
        <v>129</v>
      </c>
      <c r="J623" s="26">
        <v>39431</v>
      </c>
      <c r="L623" s="20" t="s">
        <v>130</v>
      </c>
      <c r="M623" s="20" t="s">
        <v>528</v>
      </c>
      <c r="N623" s="23"/>
      <c r="O623" s="23" t="s">
        <v>86</v>
      </c>
      <c r="P623" s="23"/>
      <c r="Q623" s="110" t="s">
        <v>530</v>
      </c>
      <c r="R623" s="110" t="s">
        <v>585</v>
      </c>
      <c r="S623" s="110">
        <v>5.0000000000000001E-3</v>
      </c>
      <c r="T623" s="110"/>
      <c r="U623" s="110"/>
      <c r="V623" s="110">
        <v>235</v>
      </c>
      <c r="W623" s="110">
        <v>10</v>
      </c>
      <c r="X623" s="110"/>
      <c r="Y623" s="110">
        <v>3879</v>
      </c>
      <c r="Z623" s="110"/>
      <c r="AA623" s="110">
        <v>20</v>
      </c>
      <c r="AB623" s="110">
        <v>0.5</v>
      </c>
      <c r="AC623" s="110"/>
      <c r="AD623" s="110">
        <v>1087</v>
      </c>
      <c r="AE623" s="110">
        <v>24580</v>
      </c>
      <c r="AF623" s="110">
        <v>1115</v>
      </c>
      <c r="AG623" s="110">
        <v>2</v>
      </c>
      <c r="AH623" s="110">
        <v>18</v>
      </c>
      <c r="AI623" s="110">
        <v>2.5</v>
      </c>
      <c r="AO623" s="29">
        <v>0.59999999999999432</v>
      </c>
      <c r="AP623" s="14">
        <v>5.0000000000000001E-3</v>
      </c>
      <c r="AQ623" s="15">
        <v>0.5</v>
      </c>
      <c r="AR623" s="16">
        <v>0.38790000000000002</v>
      </c>
      <c r="AS623" s="16">
        <v>1E-3</v>
      </c>
      <c r="AT623" s="16">
        <v>2.35E-2</v>
      </c>
      <c r="AU623" s="17">
        <v>0.42679306577805876</v>
      </c>
      <c r="AV623" s="16">
        <v>0.45319188483530365</v>
      </c>
      <c r="AW623" s="18">
        <v>13.731008437230402</v>
      </c>
      <c r="AX623" s="19">
        <v>0.44979745000000004</v>
      </c>
      <c r="AZ623" s="108"/>
      <c r="BA623" s="108"/>
      <c r="BB623" s="108"/>
      <c r="BC623" s="108"/>
      <c r="BD623" s="108"/>
      <c r="BE623" s="108"/>
      <c r="BF623" s="19"/>
      <c r="BG623" s="14"/>
      <c r="BI623" s="111" t="s">
        <v>86</v>
      </c>
      <c r="BJ623" s="31" t="s">
        <v>62</v>
      </c>
    </row>
    <row r="624" spans="1:62" s="20" customFormat="1" ht="12" customHeight="1" x14ac:dyDescent="0.2">
      <c r="A624" s="23" t="s">
        <v>586</v>
      </c>
      <c r="B624" s="20" t="s">
        <v>526</v>
      </c>
      <c r="C624" s="86">
        <v>90.6</v>
      </c>
      <c r="D624" s="86">
        <v>91.65</v>
      </c>
      <c r="E624" s="25">
        <v>1.0500000000000114</v>
      </c>
      <c r="F624" s="20" t="s">
        <v>54</v>
      </c>
      <c r="G624" s="23"/>
      <c r="H624" s="20" t="s">
        <v>263</v>
      </c>
      <c r="I624" s="20" t="s">
        <v>129</v>
      </c>
      <c r="J624" s="26">
        <v>39431</v>
      </c>
      <c r="L624" s="20" t="s">
        <v>130</v>
      </c>
      <c r="M624" s="20" t="s">
        <v>528</v>
      </c>
      <c r="N624" s="23"/>
      <c r="O624" s="23" t="s">
        <v>86</v>
      </c>
      <c r="P624" s="23"/>
      <c r="Q624" s="110" t="s">
        <v>530</v>
      </c>
      <c r="R624" s="110" t="s">
        <v>586</v>
      </c>
      <c r="S624" s="110">
        <v>5.0000000000000001E-3</v>
      </c>
      <c r="T624" s="110"/>
      <c r="U624" s="110"/>
      <c r="V624" s="110">
        <v>21</v>
      </c>
      <c r="W624" s="110">
        <v>10</v>
      </c>
      <c r="X624" s="110"/>
      <c r="Y624" s="110">
        <v>5416</v>
      </c>
      <c r="Z624" s="110"/>
      <c r="AA624" s="110">
        <v>5</v>
      </c>
      <c r="AB624" s="110">
        <v>0.5</v>
      </c>
      <c r="AC624" s="110"/>
      <c r="AD624" s="110">
        <v>628</v>
      </c>
      <c r="AE624" s="110">
        <v>43705</v>
      </c>
      <c r="AF624" s="110">
        <v>3348</v>
      </c>
      <c r="AG624" s="110">
        <v>0.5</v>
      </c>
      <c r="AH624" s="110">
        <v>27</v>
      </c>
      <c r="AI624" s="110">
        <v>5</v>
      </c>
      <c r="AO624" s="29">
        <v>1.0500000000000114</v>
      </c>
      <c r="AP624" s="14">
        <v>5.0000000000000001E-3</v>
      </c>
      <c r="AQ624" s="15">
        <v>0.5</v>
      </c>
      <c r="AR624" s="16">
        <v>0.54159999999999997</v>
      </c>
      <c r="AS624" s="16">
        <v>1E-3</v>
      </c>
      <c r="AT624" s="16">
        <v>2.0999999999999999E-3</v>
      </c>
      <c r="AU624" s="17">
        <v>0.52710810157750232</v>
      </c>
      <c r="AV624" s="16">
        <v>0.55971179763752332</v>
      </c>
      <c r="AW624" s="18">
        <v>16.8868084372304</v>
      </c>
      <c r="AX624" s="19">
        <v>0.56170538999999986</v>
      </c>
      <c r="AZ624" s="108"/>
      <c r="BA624" s="108"/>
      <c r="BB624" s="108"/>
      <c r="BC624" s="108"/>
      <c r="BD624" s="108"/>
      <c r="BE624" s="108"/>
      <c r="BF624" s="19"/>
      <c r="BG624" s="14"/>
      <c r="BI624" s="111" t="s">
        <v>86</v>
      </c>
      <c r="BJ624" s="31" t="s">
        <v>62</v>
      </c>
    </row>
    <row r="625" spans="1:62" s="20" customFormat="1" ht="12" customHeight="1" x14ac:dyDescent="0.2">
      <c r="A625" s="23" t="s">
        <v>587</v>
      </c>
      <c r="B625" s="20" t="s">
        <v>526</v>
      </c>
      <c r="C625" s="86">
        <v>91.65</v>
      </c>
      <c r="D625" s="86">
        <v>92.5</v>
      </c>
      <c r="E625" s="25">
        <v>0.84999999999999432</v>
      </c>
      <c r="F625" s="20" t="s">
        <v>54</v>
      </c>
      <c r="G625" s="23"/>
      <c r="H625" s="20" t="s">
        <v>263</v>
      </c>
      <c r="I625" s="20" t="s">
        <v>129</v>
      </c>
      <c r="J625" s="26">
        <v>39431</v>
      </c>
      <c r="L625" s="20" t="s">
        <v>130</v>
      </c>
      <c r="M625" s="20" t="s">
        <v>528</v>
      </c>
      <c r="N625" s="23"/>
      <c r="O625" s="23" t="s">
        <v>86</v>
      </c>
      <c r="P625" s="23"/>
      <c r="Q625" s="110" t="s">
        <v>530</v>
      </c>
      <c r="R625" s="110" t="s">
        <v>587</v>
      </c>
      <c r="S625" s="110">
        <v>5.0000000000000001E-3</v>
      </c>
      <c r="T625" s="110">
        <v>5.0000000000000001E-3</v>
      </c>
      <c r="U625" s="110"/>
      <c r="V625" s="110">
        <v>7</v>
      </c>
      <c r="W625" s="110">
        <v>7</v>
      </c>
      <c r="X625" s="110"/>
      <c r="Y625" s="110">
        <v>623</v>
      </c>
      <c r="Z625" s="110"/>
      <c r="AA625" s="110">
        <v>5</v>
      </c>
      <c r="AB625" s="110">
        <v>0.5</v>
      </c>
      <c r="AC625" s="110"/>
      <c r="AD625" s="110">
        <v>432</v>
      </c>
      <c r="AE625" s="110">
        <v>20715</v>
      </c>
      <c r="AF625" s="110">
        <v>489</v>
      </c>
      <c r="AG625" s="110">
        <v>0.5</v>
      </c>
      <c r="AH625" s="110">
        <v>15</v>
      </c>
      <c r="AI625" s="110">
        <v>5</v>
      </c>
      <c r="AO625" s="29">
        <v>0.84999999999999432</v>
      </c>
      <c r="AP625" s="14">
        <v>5.0000000000000001E-3</v>
      </c>
      <c r="AQ625" s="15">
        <v>0.5</v>
      </c>
      <c r="AR625" s="16">
        <v>6.2300000000000001E-2</v>
      </c>
      <c r="AS625" s="16">
        <v>6.9999999999999999E-4</v>
      </c>
      <c r="AT625" s="16">
        <v>6.9999999999999999E-4</v>
      </c>
      <c r="AU625" s="17">
        <v>7.2674293842153223E-2</v>
      </c>
      <c r="AV625" s="16">
        <v>7.7169482932806635E-2</v>
      </c>
      <c r="AW625" s="18">
        <v>2.4051084372304001</v>
      </c>
      <c r="AX625" s="19">
        <v>7.9492290000000007E-2</v>
      </c>
      <c r="AZ625" s="108"/>
      <c r="BA625" s="108"/>
      <c r="BB625" s="108"/>
      <c r="BC625" s="108"/>
      <c r="BD625" s="108"/>
      <c r="BE625" s="108"/>
      <c r="BF625" s="19"/>
      <c r="BG625" s="14"/>
      <c r="BI625" s="111" t="s">
        <v>86</v>
      </c>
      <c r="BJ625" s="31" t="s">
        <v>62</v>
      </c>
    </row>
    <row r="626" spans="1:62" s="20" customFormat="1" ht="12" customHeight="1" x14ac:dyDescent="0.2">
      <c r="A626" s="23" t="s">
        <v>588</v>
      </c>
      <c r="B626" s="20" t="s">
        <v>526</v>
      </c>
      <c r="C626" s="86">
        <v>92.5</v>
      </c>
      <c r="D626" s="86">
        <v>93.7</v>
      </c>
      <c r="E626" s="25">
        <v>1.2000000000000028</v>
      </c>
      <c r="F626" s="20" t="s">
        <v>54</v>
      </c>
      <c r="G626" s="23"/>
      <c r="H626" s="20" t="s">
        <v>263</v>
      </c>
      <c r="I626" s="20" t="s">
        <v>129</v>
      </c>
      <c r="J626" s="26">
        <v>39431</v>
      </c>
      <c r="L626" s="20" t="s">
        <v>130</v>
      </c>
      <c r="M626" s="20" t="s">
        <v>528</v>
      </c>
      <c r="N626" s="23"/>
      <c r="O626" s="23" t="s">
        <v>86</v>
      </c>
      <c r="P626" s="23"/>
      <c r="Q626" s="110" t="s">
        <v>530</v>
      </c>
      <c r="R626" s="110" t="s">
        <v>588</v>
      </c>
      <c r="S626" s="110">
        <v>5.0000000000000001E-3</v>
      </c>
      <c r="T626" s="110"/>
      <c r="U626" s="110"/>
      <c r="V626" s="110">
        <v>10</v>
      </c>
      <c r="W626" s="110">
        <v>6</v>
      </c>
      <c r="X626" s="110"/>
      <c r="Y626" s="110">
        <v>154</v>
      </c>
      <c r="Z626" s="110"/>
      <c r="AA626" s="110">
        <v>5</v>
      </c>
      <c r="AB626" s="110">
        <v>0.5</v>
      </c>
      <c r="AC626" s="110"/>
      <c r="AD626" s="110">
        <v>199</v>
      </c>
      <c r="AE626" s="110">
        <v>19320</v>
      </c>
      <c r="AF626" s="110">
        <v>226</v>
      </c>
      <c r="AG626" s="110">
        <v>0.5</v>
      </c>
      <c r="AH626" s="110">
        <v>17</v>
      </c>
      <c r="AI626" s="110">
        <v>2.5</v>
      </c>
      <c r="AO626" s="29">
        <v>1.2000000000000028</v>
      </c>
      <c r="AP626" s="14">
        <v>5.0000000000000001E-3</v>
      </c>
      <c r="AQ626" s="15">
        <v>0.5</v>
      </c>
      <c r="AR626" s="16">
        <v>1.54E-2</v>
      </c>
      <c r="AS626" s="16">
        <v>5.9999999999999995E-4</v>
      </c>
      <c r="AT626" s="16">
        <v>1E-3</v>
      </c>
      <c r="AU626" s="17">
        <v>2.908023737998848E-2</v>
      </c>
      <c r="AV626" s="16">
        <v>3.0878963709659583E-2</v>
      </c>
      <c r="AW626" s="18">
        <v>1.0160084372303999</v>
      </c>
      <c r="AX626" s="19">
        <v>3.3118479999999999E-2</v>
      </c>
      <c r="AZ626" s="108"/>
      <c r="BA626" s="108"/>
      <c r="BB626" s="108"/>
      <c r="BC626" s="108"/>
      <c r="BD626" s="108"/>
      <c r="BE626" s="108"/>
      <c r="BF626" s="19"/>
      <c r="BG626" s="14"/>
      <c r="BI626" s="111" t="s">
        <v>86</v>
      </c>
      <c r="BJ626" s="31" t="s">
        <v>62</v>
      </c>
    </row>
    <row r="627" spans="1:62" s="20" customFormat="1" ht="12" customHeight="1" x14ac:dyDescent="0.2">
      <c r="A627" s="23" t="s">
        <v>589</v>
      </c>
      <c r="B627" s="20" t="s">
        <v>526</v>
      </c>
      <c r="C627" s="86">
        <v>93.7</v>
      </c>
      <c r="D627" s="86">
        <v>94.8</v>
      </c>
      <c r="E627" s="25">
        <v>1.0999999999999943</v>
      </c>
      <c r="F627" s="20" t="s">
        <v>54</v>
      </c>
      <c r="G627" s="23"/>
      <c r="H627" s="20" t="s">
        <v>263</v>
      </c>
      <c r="I627" s="20" t="s">
        <v>129</v>
      </c>
      <c r="J627" s="26">
        <v>39431</v>
      </c>
      <c r="L627" s="20" t="s">
        <v>130</v>
      </c>
      <c r="M627" s="20" t="s">
        <v>528</v>
      </c>
      <c r="N627" s="23"/>
      <c r="O627" s="23" t="s">
        <v>86</v>
      </c>
      <c r="P627" s="23"/>
      <c r="Q627" s="110" t="s">
        <v>530</v>
      </c>
      <c r="R627" s="110" t="s">
        <v>589</v>
      </c>
      <c r="S627" s="110">
        <v>5.0000000000000001E-3</v>
      </c>
      <c r="T627" s="110"/>
      <c r="U627" s="110"/>
      <c r="V627" s="110">
        <v>5</v>
      </c>
      <c r="W627" s="110">
        <v>2.5</v>
      </c>
      <c r="X627" s="110"/>
      <c r="Y627" s="110">
        <v>298</v>
      </c>
      <c r="Z627" s="110"/>
      <c r="AA627" s="110">
        <v>5</v>
      </c>
      <c r="AB627" s="110">
        <v>0.5</v>
      </c>
      <c r="AC627" s="110"/>
      <c r="AD627" s="110">
        <v>196</v>
      </c>
      <c r="AE627" s="110">
        <v>20160</v>
      </c>
      <c r="AF627" s="110">
        <v>427</v>
      </c>
      <c r="AG627" s="110">
        <v>0.5</v>
      </c>
      <c r="AH627" s="110">
        <v>19</v>
      </c>
      <c r="AI627" s="110">
        <v>2.5</v>
      </c>
      <c r="AO627" s="29">
        <v>1.0999999999999943</v>
      </c>
      <c r="AP627" s="14">
        <v>5.0000000000000001E-3</v>
      </c>
      <c r="AQ627" s="15">
        <v>0.5</v>
      </c>
      <c r="AR627" s="16">
        <v>2.98E-2</v>
      </c>
      <c r="AS627" s="16">
        <v>2.5000000000000001E-4</v>
      </c>
      <c r="AT627" s="16">
        <v>5.0000000000000001E-4</v>
      </c>
      <c r="AU627" s="17">
        <v>4.1432156333127884E-2</v>
      </c>
      <c r="AV627" s="16">
        <v>4.3994897122263621E-2</v>
      </c>
      <c r="AW627" s="18">
        <v>1.4052584372304</v>
      </c>
      <c r="AX627" s="19">
        <v>4.6333150000000003E-2</v>
      </c>
      <c r="AZ627" s="108"/>
      <c r="BA627" s="108"/>
      <c r="BB627" s="108"/>
      <c r="BC627" s="108"/>
      <c r="BD627" s="108"/>
      <c r="BE627" s="108"/>
      <c r="BF627" s="19"/>
      <c r="BG627" s="14"/>
      <c r="BI627" s="111" t="s">
        <v>86</v>
      </c>
      <c r="BJ627" s="31" t="s">
        <v>62</v>
      </c>
    </row>
    <row r="628" spans="1:62" s="20" customFormat="1" ht="12" customHeight="1" x14ac:dyDescent="0.2">
      <c r="A628" s="23" t="s">
        <v>590</v>
      </c>
      <c r="B628" s="20" t="s">
        <v>526</v>
      </c>
      <c r="C628" s="86">
        <v>94.8</v>
      </c>
      <c r="D628" s="86">
        <v>96</v>
      </c>
      <c r="E628" s="25">
        <v>1.2000000000000028</v>
      </c>
      <c r="F628" s="20" t="s">
        <v>54</v>
      </c>
      <c r="G628" s="23"/>
      <c r="H628" s="20" t="s">
        <v>263</v>
      </c>
      <c r="I628" s="20" t="s">
        <v>129</v>
      </c>
      <c r="J628" s="26">
        <v>39431</v>
      </c>
      <c r="L628" s="20" t="s">
        <v>130</v>
      </c>
      <c r="M628" s="20" t="s">
        <v>528</v>
      </c>
      <c r="N628" s="23"/>
      <c r="O628" s="23" t="s">
        <v>86</v>
      </c>
      <c r="P628" s="23"/>
      <c r="Q628" s="110" t="s">
        <v>530</v>
      </c>
      <c r="R628" s="110" t="s">
        <v>590</v>
      </c>
      <c r="S628" s="110">
        <v>5.0000000000000001E-3</v>
      </c>
      <c r="T628" s="110"/>
      <c r="U628" s="110"/>
      <c r="V628" s="110">
        <v>37</v>
      </c>
      <c r="W628" s="110">
        <v>26</v>
      </c>
      <c r="X628" s="110"/>
      <c r="Y628" s="110">
        <v>218</v>
      </c>
      <c r="Z628" s="110"/>
      <c r="AA628" s="110">
        <v>5</v>
      </c>
      <c r="AB628" s="110">
        <v>0.5</v>
      </c>
      <c r="AC628" s="110"/>
      <c r="AD628" s="110">
        <v>932</v>
      </c>
      <c r="AE628" s="110">
        <v>27800</v>
      </c>
      <c r="AF628" s="110">
        <v>903</v>
      </c>
      <c r="AG628" s="110">
        <v>0.5</v>
      </c>
      <c r="AH628" s="110">
        <v>20</v>
      </c>
      <c r="AI628" s="110">
        <v>5</v>
      </c>
      <c r="AO628" s="29">
        <v>1.2000000000000028</v>
      </c>
      <c r="AP628" s="14">
        <v>5.0000000000000001E-3</v>
      </c>
      <c r="AQ628" s="15">
        <v>0.5</v>
      </c>
      <c r="AR628" s="16">
        <v>2.18E-2</v>
      </c>
      <c r="AS628" s="16">
        <v>2.5999999999999999E-3</v>
      </c>
      <c r="AT628" s="16">
        <v>3.7000000000000002E-3</v>
      </c>
      <c r="AU628" s="17">
        <v>4.1691269854693555E-2</v>
      </c>
      <c r="AV628" s="16">
        <v>4.4270037827772946E-2</v>
      </c>
      <c r="AW628" s="18">
        <v>1.4416084372304001</v>
      </c>
      <c r="AX628" s="19">
        <v>4.5984910000000004E-2</v>
      </c>
      <c r="AZ628" s="108"/>
      <c r="BA628" s="108"/>
      <c r="BB628" s="108"/>
      <c r="BC628" s="108"/>
      <c r="BD628" s="108"/>
      <c r="BE628" s="108"/>
      <c r="BF628" s="19"/>
      <c r="BG628" s="14"/>
      <c r="BI628" s="111" t="s">
        <v>86</v>
      </c>
      <c r="BJ628" s="31" t="s">
        <v>62</v>
      </c>
    </row>
    <row r="629" spans="1:62" s="20" customFormat="1" ht="12" customHeight="1" x14ac:dyDescent="0.2">
      <c r="A629" s="23" t="s">
        <v>591</v>
      </c>
      <c r="B629" s="20" t="s">
        <v>526</v>
      </c>
      <c r="C629" s="86">
        <v>96</v>
      </c>
      <c r="D629" s="86">
        <v>97</v>
      </c>
      <c r="E629" s="25">
        <v>1</v>
      </c>
      <c r="F629" s="20" t="s">
        <v>54</v>
      </c>
      <c r="G629" s="23"/>
      <c r="H629" s="20" t="s">
        <v>263</v>
      </c>
      <c r="I629" s="20" t="s">
        <v>129</v>
      </c>
      <c r="J629" s="26">
        <v>39431</v>
      </c>
      <c r="L629" s="20" t="s">
        <v>130</v>
      </c>
      <c r="M629" s="20" t="s">
        <v>528</v>
      </c>
      <c r="N629" s="23"/>
      <c r="O629" s="23" t="s">
        <v>86</v>
      </c>
      <c r="P629" s="23"/>
      <c r="Q629" s="110" t="s">
        <v>530</v>
      </c>
      <c r="R629" s="110" t="s">
        <v>591</v>
      </c>
      <c r="S629" s="110">
        <v>0.02</v>
      </c>
      <c r="T629" s="110"/>
      <c r="U629" s="110"/>
      <c r="V629" s="110">
        <v>14</v>
      </c>
      <c r="W629" s="110">
        <v>8</v>
      </c>
      <c r="X629" s="110"/>
      <c r="Y629" s="110">
        <v>112</v>
      </c>
      <c r="Z629" s="110"/>
      <c r="AA629" s="110">
        <v>5</v>
      </c>
      <c r="AB629" s="110">
        <v>0.5</v>
      </c>
      <c r="AC629" s="110"/>
      <c r="AD629" s="110">
        <v>295</v>
      </c>
      <c r="AE629" s="110">
        <v>21280</v>
      </c>
      <c r="AF629" s="110">
        <v>655</v>
      </c>
      <c r="AG629" s="110">
        <v>0.5</v>
      </c>
      <c r="AH629" s="110">
        <v>20</v>
      </c>
      <c r="AI629" s="110">
        <v>2.5</v>
      </c>
      <c r="AO629" s="29">
        <v>1</v>
      </c>
      <c r="AP629" s="14">
        <v>0.02</v>
      </c>
      <c r="AQ629" s="15">
        <v>0.5</v>
      </c>
      <c r="AR629" s="16">
        <v>1.12E-2</v>
      </c>
      <c r="AS629" s="16">
        <v>8.0000000000000004E-4</v>
      </c>
      <c r="AT629" s="16">
        <v>1.4E-3</v>
      </c>
      <c r="AU629" s="17">
        <v>4.1053187653649771E-2</v>
      </c>
      <c r="AV629" s="16">
        <v>4.3592487748922167E-2</v>
      </c>
      <c r="AW629" s="18">
        <v>1.5395027713480571</v>
      </c>
      <c r="AX629" s="19">
        <v>4.4691500000000002E-2</v>
      </c>
      <c r="AZ629" s="108"/>
      <c r="BA629" s="108"/>
      <c r="BB629" s="108"/>
      <c r="BC629" s="108"/>
      <c r="BD629" s="108"/>
      <c r="BE629" s="108"/>
      <c r="BF629" s="19"/>
      <c r="BG629" s="14"/>
      <c r="BI629" s="111" t="s">
        <v>86</v>
      </c>
      <c r="BJ629" s="31" t="s">
        <v>62</v>
      </c>
    </row>
    <row r="630" spans="1:62" s="20" customFormat="1" ht="12" customHeight="1" x14ac:dyDescent="0.2">
      <c r="A630" s="23" t="s">
        <v>592</v>
      </c>
      <c r="B630" s="20" t="s">
        <v>526</v>
      </c>
      <c r="C630" s="86">
        <v>97</v>
      </c>
      <c r="D630" s="86">
        <v>98.3</v>
      </c>
      <c r="E630" s="25">
        <v>1.2999999999999972</v>
      </c>
      <c r="F630" s="20" t="s">
        <v>54</v>
      </c>
      <c r="G630" s="23"/>
      <c r="H630" s="20" t="s">
        <v>263</v>
      </c>
      <c r="I630" s="20" t="s">
        <v>129</v>
      </c>
      <c r="J630" s="26">
        <v>39431</v>
      </c>
      <c r="L630" s="20" t="s">
        <v>130</v>
      </c>
      <c r="M630" s="20" t="s">
        <v>528</v>
      </c>
      <c r="N630" s="23"/>
      <c r="O630" s="23" t="s">
        <v>86</v>
      </c>
      <c r="P630" s="23"/>
      <c r="Q630" s="110" t="s">
        <v>530</v>
      </c>
      <c r="R630" s="110" t="s">
        <v>592</v>
      </c>
      <c r="S630" s="110">
        <v>0.06</v>
      </c>
      <c r="T630" s="110"/>
      <c r="U630" s="110"/>
      <c r="V630" s="110">
        <v>31</v>
      </c>
      <c r="W630" s="110">
        <v>54</v>
      </c>
      <c r="X630" s="110"/>
      <c r="Y630" s="110">
        <v>125</v>
      </c>
      <c r="Z630" s="110"/>
      <c r="AA630" s="110">
        <v>5</v>
      </c>
      <c r="AB630" s="110">
        <v>0.5</v>
      </c>
      <c r="AC630" s="110"/>
      <c r="AD630" s="110">
        <v>1122</v>
      </c>
      <c r="AE630" s="110">
        <v>23435</v>
      </c>
      <c r="AF630" s="110">
        <v>281</v>
      </c>
      <c r="AG630" s="110">
        <v>0.5</v>
      </c>
      <c r="AH630" s="110">
        <v>17</v>
      </c>
      <c r="AI630" s="110">
        <v>6</v>
      </c>
      <c r="AO630" s="29">
        <v>1.2999999999999972</v>
      </c>
      <c r="AP630" s="14">
        <v>0.06</v>
      </c>
      <c r="AQ630" s="15">
        <v>0.5</v>
      </c>
      <c r="AR630" s="16">
        <v>1.2500000000000001E-2</v>
      </c>
      <c r="AS630" s="16">
        <v>5.4000000000000003E-3</v>
      </c>
      <c r="AT630" s="16">
        <v>3.0999999999999999E-3</v>
      </c>
      <c r="AU630" s="17">
        <v>8.8056389574397473E-2</v>
      </c>
      <c r="AV630" s="16">
        <v>9.3503021400458144E-2</v>
      </c>
      <c r="AW630" s="18">
        <v>3.4552209956618096</v>
      </c>
      <c r="AX630" s="19">
        <v>9.1716710000000007E-2</v>
      </c>
      <c r="AZ630" s="108"/>
      <c r="BA630" s="108"/>
      <c r="BB630" s="108"/>
      <c r="BC630" s="108"/>
      <c r="BD630" s="108"/>
      <c r="BE630" s="108"/>
      <c r="BF630" s="19"/>
      <c r="BG630" s="14"/>
      <c r="BI630" s="111" t="s">
        <v>86</v>
      </c>
      <c r="BJ630" s="31" t="s">
        <v>62</v>
      </c>
    </row>
    <row r="631" spans="1:62" s="20" customFormat="1" ht="12" customHeight="1" x14ac:dyDescent="0.2">
      <c r="A631" s="23" t="s">
        <v>593</v>
      </c>
      <c r="B631" s="20" t="s">
        <v>526</v>
      </c>
      <c r="C631" s="86">
        <v>98.3</v>
      </c>
      <c r="D631" s="86">
        <v>99</v>
      </c>
      <c r="E631" s="25">
        <v>0.70000000000000284</v>
      </c>
      <c r="F631" s="20" t="s">
        <v>54</v>
      </c>
      <c r="G631" s="23"/>
      <c r="H631" s="20" t="s">
        <v>263</v>
      </c>
      <c r="I631" s="20" t="s">
        <v>129</v>
      </c>
      <c r="J631" s="26">
        <v>39431</v>
      </c>
      <c r="L631" s="20" t="s">
        <v>130</v>
      </c>
      <c r="M631" s="20" t="s">
        <v>528</v>
      </c>
      <c r="N631" s="23"/>
      <c r="O631" s="23" t="s">
        <v>86</v>
      </c>
      <c r="P631" s="23"/>
      <c r="Q631" s="110" t="s">
        <v>530</v>
      </c>
      <c r="R631" s="110" t="s">
        <v>593</v>
      </c>
      <c r="S631" s="110">
        <v>0.04</v>
      </c>
      <c r="T631" s="110"/>
      <c r="U631" s="110"/>
      <c r="V631" s="110">
        <v>45</v>
      </c>
      <c r="W631" s="110">
        <v>179</v>
      </c>
      <c r="X631" s="110"/>
      <c r="Y631" s="110">
        <v>286</v>
      </c>
      <c r="Z631" s="110"/>
      <c r="AA631" s="110">
        <v>16</v>
      </c>
      <c r="AB631" s="110">
        <v>0.5</v>
      </c>
      <c r="AC631" s="110"/>
      <c r="AD631" s="110">
        <v>736</v>
      </c>
      <c r="AE631" s="110">
        <v>23270</v>
      </c>
      <c r="AF631" s="110">
        <v>1226</v>
      </c>
      <c r="AG631" s="110">
        <v>2</v>
      </c>
      <c r="AH631" s="110">
        <v>20</v>
      </c>
      <c r="AI631" s="110">
        <v>6</v>
      </c>
      <c r="AO631" s="29">
        <v>0.70000000000000284</v>
      </c>
      <c r="AP631" s="14">
        <v>0.04</v>
      </c>
      <c r="AQ631" s="15">
        <v>0.5</v>
      </c>
      <c r="AR631" s="16">
        <v>2.86E-2</v>
      </c>
      <c r="AS631" s="16">
        <v>1.7899999999999999E-2</v>
      </c>
      <c r="AT631" s="16">
        <v>4.4999999999999997E-3</v>
      </c>
      <c r="AU631" s="17">
        <v>9.2237528715529954E-2</v>
      </c>
      <c r="AV631" s="16">
        <v>9.7942780337670732E-2</v>
      </c>
      <c r="AW631" s="18">
        <v>3.5228618835049339</v>
      </c>
      <c r="AX631" s="19">
        <v>9.8180770000000001E-2</v>
      </c>
      <c r="AZ631" s="108"/>
      <c r="BA631" s="108"/>
      <c r="BB631" s="108"/>
      <c r="BC631" s="108"/>
      <c r="BD631" s="108"/>
      <c r="BE631" s="108"/>
      <c r="BF631" s="19"/>
      <c r="BG631" s="14"/>
      <c r="BI631" s="111" t="s">
        <v>86</v>
      </c>
      <c r="BJ631" s="31" t="s">
        <v>62</v>
      </c>
    </row>
    <row r="632" spans="1:62" s="33" customFormat="1" ht="12" customHeight="1" x14ac:dyDescent="0.2">
      <c r="A632" s="32" t="s">
        <v>594</v>
      </c>
      <c r="C632" s="88">
        <v>99</v>
      </c>
      <c r="D632" s="88">
        <v>109.95</v>
      </c>
      <c r="E632" s="35">
        <v>10.950000000000003</v>
      </c>
      <c r="F632" s="33" t="s">
        <v>64</v>
      </c>
      <c r="J632" s="36"/>
      <c r="N632" s="32"/>
      <c r="O632" s="32"/>
      <c r="P632" s="32" t="s">
        <v>465</v>
      </c>
      <c r="Q632" s="32"/>
      <c r="R632" s="32"/>
      <c r="AO632" s="29">
        <v>10.950000000000003</v>
      </c>
      <c r="AP632" s="14">
        <v>0</v>
      </c>
      <c r="AQ632" s="15" t="s">
        <v>65</v>
      </c>
      <c r="AR632" s="16" t="s">
        <v>65</v>
      </c>
      <c r="AS632" s="16" t="s">
        <v>65</v>
      </c>
      <c r="AT632" s="16" t="s">
        <v>65</v>
      </c>
      <c r="AU632" s="17">
        <v>0</v>
      </c>
      <c r="AV632" s="16">
        <v>0</v>
      </c>
      <c r="AW632" s="18">
        <v>0</v>
      </c>
      <c r="AX632" s="19" t="s">
        <v>65</v>
      </c>
      <c r="AZ632" s="109"/>
      <c r="BA632" s="109"/>
      <c r="BB632" s="109"/>
      <c r="BC632" s="109"/>
      <c r="BD632" s="109"/>
      <c r="BE632" s="109"/>
      <c r="BF632" s="37"/>
      <c r="BG632" s="39"/>
      <c r="BI632" s="23"/>
      <c r="BJ632" s="23"/>
    </row>
    <row r="633" spans="1:62" s="20" customFormat="1" ht="12" customHeight="1" x14ac:dyDescent="0.2">
      <c r="A633" s="23" t="s">
        <v>595</v>
      </c>
      <c r="B633" s="20" t="s">
        <v>596</v>
      </c>
      <c r="C633" s="86">
        <v>0</v>
      </c>
      <c r="D633" s="86">
        <v>1</v>
      </c>
      <c r="E633" s="25">
        <f>D633-C633</f>
        <v>1</v>
      </c>
      <c r="F633" s="20" t="s">
        <v>54</v>
      </c>
      <c r="H633" s="20" t="s">
        <v>263</v>
      </c>
      <c r="I633" s="20" t="s">
        <v>129</v>
      </c>
      <c r="J633" s="26"/>
      <c r="M633" s="20" t="s">
        <v>597</v>
      </c>
      <c r="O633" s="23" t="s">
        <v>598</v>
      </c>
      <c r="P633" s="23" t="s">
        <v>599</v>
      </c>
      <c r="Q633" s="23"/>
      <c r="R633" s="23"/>
      <c r="S633" s="19"/>
      <c r="AO633" s="29">
        <f>D633-C633</f>
        <v>1</v>
      </c>
      <c r="AP633" s="14">
        <f>IFERROR(AVERAGE(S633:U633),0)</f>
        <v>0</v>
      </c>
      <c r="AQ633" s="15" t="str">
        <f>IFERROR(IF(AB633&lt;&gt;"",IF(AC633&lt;&gt;"",AC633,AB633*AB633/AB633),""),0)</f>
        <v/>
      </c>
      <c r="AR633" s="16" t="str">
        <f>IFERROR(IF(Y633&lt;&gt;"",IF(Z633&lt;&gt;"",Z633/10000,Y633/10000),""),0)</f>
        <v/>
      </c>
      <c r="AS633" s="16" t="str">
        <f>IFERROR(IF(W633&lt;&gt;"",IF(X633&lt;&gt;"",X633/10000,W633/10000),""),0)</f>
        <v/>
      </c>
      <c r="AT633" s="16" t="str">
        <f>IFERROR(IF(V633&lt;&gt;"",V633/10000,""),0)</f>
        <v/>
      </c>
      <c r="AU633" s="17">
        <f>IF(AR633&lt;&gt;"",(($AP633*$BB$4/31.1034768*$BB$5)+($AQ633*$BC$4/31.1034768*$BC$5)+($AR633*$BA$4/100*$BA$5)+($AS633*$BD$4/100*$BD$5)+($AT633*$BE$4/100*$BE$5))/($BB$4*$BB$5/31.1034768),AP633)</f>
        <v>0</v>
      </c>
      <c r="AV633" s="16" t="e">
        <f>IF(AR633&lt;&gt;"",(($AP633*$BB$4/31.1034768*$BB$5)+($AQ633*$BC$4/31.1034768*$BC$5)+($AR633*$BA$4/100*$BA$5)+($AS633*$BD$4/100*$BD$5)+($AT633*$BE$4/100*$BE$5))/($BA$4*$BA$5/100),($AP633*$BB$4/31.1034768*$BB$5)/($BA$4*$BA$5/100))</f>
        <v>#DIV/0!</v>
      </c>
      <c r="AW633" s="18">
        <f>IF(AR633&lt;&gt;"",($AP633*$BB$4/31.1034768)+($AQ633*$BC$4/31.1034768)+($AR633*$BA$4/100)+($AS633*$BD$4/100)+($AT633*$BE$4/100),($AP633*$BB$4/31.1034768))</f>
        <v>0</v>
      </c>
      <c r="AX633" s="19" t="str">
        <f>IF(AR633&lt;&gt;"",(AR633+($AS633*$BD$6)+($AT633*$BE$6)+($AP633*$BB$6)+($AQ633*$BC$6)),"")</f>
        <v/>
      </c>
      <c r="BF633" s="19"/>
      <c r="BG633" s="14"/>
      <c r="BI633" s="55" t="s">
        <v>600</v>
      </c>
      <c r="BJ633" s="31" t="s">
        <v>62</v>
      </c>
    </row>
    <row r="634" spans="1:62" s="20" customFormat="1" ht="12" customHeight="1" x14ac:dyDescent="0.2">
      <c r="A634" s="23" t="s">
        <v>601</v>
      </c>
      <c r="B634" s="20" t="s">
        <v>596</v>
      </c>
      <c r="C634" s="86">
        <v>1</v>
      </c>
      <c r="D634" s="86">
        <v>2</v>
      </c>
      <c r="E634" s="25">
        <f>D634-C634</f>
        <v>1</v>
      </c>
      <c r="F634" s="20" t="s">
        <v>54</v>
      </c>
      <c r="H634" s="20" t="s">
        <v>263</v>
      </c>
      <c r="I634" s="20" t="s">
        <v>129</v>
      </c>
      <c r="J634" s="26"/>
      <c r="M634" s="20" t="s">
        <v>597</v>
      </c>
      <c r="N634" s="20" t="s">
        <v>75</v>
      </c>
      <c r="O634" s="23" t="s">
        <v>598</v>
      </c>
      <c r="P634" s="23" t="s">
        <v>599</v>
      </c>
      <c r="Q634" s="23"/>
      <c r="R634" s="23"/>
      <c r="S634" s="19"/>
      <c r="AO634" s="29">
        <f>D634-C634</f>
        <v>1</v>
      </c>
      <c r="AP634" s="14">
        <f>IFERROR(AVERAGE(S634:U634),0)</f>
        <v>0</v>
      </c>
      <c r="AQ634" s="15" t="str">
        <f>IFERROR(IF(AB634&lt;&gt;"",IF(AC634&lt;&gt;"",AC634,AB634*AB634/AB634),""),0)</f>
        <v/>
      </c>
      <c r="AR634" s="16" t="str">
        <f>IFERROR(IF(Y634&lt;&gt;"",IF(Z634&lt;&gt;"",Z634/10000,Y634/10000),""),0)</f>
        <v/>
      </c>
      <c r="AS634" s="16" t="str">
        <f>IFERROR(IF(W634&lt;&gt;"",IF(X634&lt;&gt;"",X634/10000,W634/10000),""),0)</f>
        <v/>
      </c>
      <c r="AT634" s="16" t="str">
        <f>IFERROR(IF(V634&lt;&gt;"",V634/10000,""),0)</f>
        <v/>
      </c>
      <c r="AU634" s="17">
        <f>IF(AR634&lt;&gt;"",(($AP634*$BB$4/31.1034768*$BB$5)+($AQ634*$BC$4/31.1034768*$BC$5)+($AR634*$BA$4/100*$BA$5)+($AS634*$BD$4/100*$BD$5)+($AT634*$BE$4/100*$BE$5))/($BB$4*$BB$5/31.1034768),AP634)</f>
        <v>0</v>
      </c>
      <c r="AV634" s="16" t="e">
        <f>IF(AR634&lt;&gt;"",(($AP634*$BB$4/31.1034768*$BB$5)+($AQ634*$BC$4/31.1034768*$BC$5)+($AR634*$BA$4/100*$BA$5)+($AS634*$BD$4/100*$BD$5)+($AT634*$BE$4/100*$BE$5))/($BA$4*$BA$5/100),($AP634*$BB$4/31.1034768*$BB$5)/($BA$4*$BA$5/100))</f>
        <v>#DIV/0!</v>
      </c>
      <c r="AW634" s="18">
        <f>IF(AR634&lt;&gt;"",($AP634*$BB$4/31.1034768)+($AQ634*$BC$4/31.1034768)+($AR634*$BA$4/100)+($AS634*$BD$4/100)+($AT634*$BE$4/100),($AP634*$BB$4/31.1034768))</f>
        <v>0</v>
      </c>
      <c r="AX634" s="19" t="str">
        <f>IF(AR634&lt;&gt;"",(AR634+($AS634*$BD$6)+($AT634*$BE$6)+($AP634*$BB$6)+($AQ634*$BC$6)),"")</f>
        <v/>
      </c>
      <c r="BF634" s="19"/>
      <c r="BG634" s="14"/>
      <c r="BI634" s="55" t="s">
        <v>600</v>
      </c>
      <c r="BJ634" s="31" t="s">
        <v>62</v>
      </c>
    </row>
    <row r="635" spans="1:62" s="20" customFormat="1" ht="12" customHeight="1" x14ac:dyDescent="0.2">
      <c r="A635" s="56" t="s">
        <v>602</v>
      </c>
      <c r="B635" s="57" t="s">
        <v>596</v>
      </c>
      <c r="C635" s="91">
        <v>1</v>
      </c>
      <c r="D635" s="91">
        <v>2</v>
      </c>
      <c r="E635" s="92">
        <f>D635-C635</f>
        <v>1</v>
      </c>
      <c r="F635" s="56" t="s">
        <v>76</v>
      </c>
      <c r="G635" s="57" t="s">
        <v>601</v>
      </c>
      <c r="H635" s="57" t="s">
        <v>263</v>
      </c>
      <c r="I635" s="57" t="s">
        <v>129</v>
      </c>
      <c r="J635" s="60"/>
      <c r="K635" s="57"/>
      <c r="L635" s="57"/>
      <c r="M635" s="57" t="s">
        <v>597</v>
      </c>
      <c r="N635" s="57" t="s">
        <v>75</v>
      </c>
      <c r="O635" s="56" t="s">
        <v>598</v>
      </c>
      <c r="P635" s="56" t="s">
        <v>599</v>
      </c>
      <c r="Q635" s="56"/>
      <c r="R635" s="23"/>
      <c r="S635" s="19"/>
      <c r="AJ635" s="57"/>
      <c r="AK635" s="57"/>
      <c r="AL635" s="57"/>
      <c r="AM635" s="57"/>
      <c r="AN635" s="57"/>
      <c r="AO635" s="62">
        <f>D635-C635</f>
        <v>1</v>
      </c>
      <c r="AP635" s="14">
        <f>IFERROR(AVERAGE(S635:U635),0)</f>
        <v>0</v>
      </c>
      <c r="AQ635" s="15" t="str">
        <f>IFERROR(IF(AB635&lt;&gt;"",IF(AC635&lt;&gt;"",AC635,AB635*AB635/AB635),""),0)</f>
        <v/>
      </c>
      <c r="AR635" s="16" t="str">
        <f>IFERROR(IF(Y635&lt;&gt;"",IF(Z635&lt;&gt;"",Z635/10000,Y635/10000),""),0)</f>
        <v/>
      </c>
      <c r="AS635" s="16" t="str">
        <f>IFERROR(IF(W635&lt;&gt;"",IF(X635&lt;&gt;"",X635/10000,W635/10000),""),0)</f>
        <v/>
      </c>
      <c r="AT635" s="16" t="str">
        <f>IFERROR(IF(V635&lt;&gt;"",V635/10000,""),0)</f>
        <v/>
      </c>
      <c r="AU635" s="17">
        <f>IF(AR635&lt;&gt;"",(($AP635*$BB$4/31.1034768*$BB$5)+($AQ635*$BC$4/31.1034768*$BC$5)+($AR635*$BA$4/100*$BA$5)+($AS635*$BD$4/100*$BD$5)+($AT635*$BE$4/100*$BE$5))/($BB$4*$BB$5/31.1034768),AP635)</f>
        <v>0</v>
      </c>
      <c r="AV635" s="16" t="e">
        <f>IF(AR635&lt;&gt;"",(($AP635*$BB$4/31.1034768*$BB$5)+($AQ635*$BC$4/31.1034768*$BC$5)+($AR635*$BA$4/100*$BA$5)+($AS635*$BD$4/100*$BD$5)+($AT635*$BE$4/100*$BE$5))/($BA$4*$BA$5/100),($AP635*$BB$4/31.1034768*$BB$5)/($BA$4*$BA$5/100))</f>
        <v>#DIV/0!</v>
      </c>
      <c r="AW635" s="18">
        <f>IF(AR635&lt;&gt;"",($AP635*$BB$4/31.1034768)+($AQ635*$BC$4/31.1034768)+($AR635*$BA$4/100)+($AS635*$BD$4/100)+($AT635*$BE$4/100),($AP635*$BB$4/31.1034768))</f>
        <v>0</v>
      </c>
      <c r="AX635" s="19" t="str">
        <f>IF(AR635&lt;&gt;"",(AR635+($AS635*$BD$6)+($AT635*$BE$6)+($AP635*$BB$6)+($AQ635*$BC$6)),"")</f>
        <v/>
      </c>
      <c r="BF635" s="19"/>
      <c r="BG635" s="14"/>
      <c r="BI635" s="55" t="s">
        <v>600</v>
      </c>
      <c r="BJ635" s="31" t="s">
        <v>62</v>
      </c>
    </row>
    <row r="636" spans="1:62" s="20" customFormat="1" ht="12" customHeight="1" x14ac:dyDescent="0.2">
      <c r="A636" s="68" t="s">
        <v>603</v>
      </c>
      <c r="B636" s="69" t="s">
        <v>596</v>
      </c>
      <c r="C636" s="94">
        <v>1</v>
      </c>
      <c r="D636" s="94">
        <v>2</v>
      </c>
      <c r="E636" s="95">
        <f>D636-C636</f>
        <v>1</v>
      </c>
      <c r="F636" s="68" t="s">
        <v>77</v>
      </c>
      <c r="G636" s="69" t="s">
        <v>78</v>
      </c>
      <c r="H636" s="69" t="s">
        <v>79</v>
      </c>
      <c r="I636" s="69" t="s">
        <v>69</v>
      </c>
      <c r="J636" s="72"/>
      <c r="K636" s="69"/>
      <c r="L636" s="69"/>
      <c r="M636" s="69" t="s">
        <v>597</v>
      </c>
      <c r="N636" s="69"/>
      <c r="O636" s="68" t="s">
        <v>598</v>
      </c>
      <c r="P636" s="68"/>
      <c r="Q636" s="68"/>
      <c r="R636" s="23"/>
      <c r="S636" s="19"/>
      <c r="AJ636" s="69"/>
      <c r="AK636" s="69"/>
      <c r="AL636" s="69"/>
      <c r="AM636" s="69"/>
      <c r="AN636" s="69"/>
      <c r="AO636" s="29">
        <f>D636-C636</f>
        <v>1</v>
      </c>
      <c r="AP636" s="14">
        <f>IFERROR(AVERAGE(S636:U636),0)</f>
        <v>0</v>
      </c>
      <c r="AQ636" s="15" t="str">
        <f>IFERROR(IF(AB636&lt;&gt;"",IF(AC636&lt;&gt;"",AC636,AB636*AB636/AB636),""),0)</f>
        <v/>
      </c>
      <c r="AR636" s="16" t="str">
        <f>IFERROR(IF(Y636&lt;&gt;"",IF(Z636&lt;&gt;"",Z636/10000,Y636/10000),""),0)</f>
        <v/>
      </c>
      <c r="AS636" s="16" t="str">
        <f>IFERROR(IF(W636&lt;&gt;"",IF(X636&lt;&gt;"",X636/10000,W636/10000),""),0)</f>
        <v/>
      </c>
      <c r="AT636" s="16" t="str">
        <f>IFERROR(IF(V636&lt;&gt;"",V636/10000,""),0)</f>
        <v/>
      </c>
      <c r="AU636" s="17">
        <f>IF(AR636&lt;&gt;"",(($AP636*$BB$4/31.1034768*$BB$5)+($AQ636*$BC$4/31.1034768*$BC$5)+($AR636*$BA$4/100*$BA$5)+($AS636*$BD$4/100*$BD$5)+($AT636*$BE$4/100*$BE$5))/($BB$4*$BB$5/31.1034768),AP636)</f>
        <v>0</v>
      </c>
      <c r="AV636" s="16" t="e">
        <f>IF(AR636&lt;&gt;"",(($AP636*$BB$4/31.1034768*$BB$5)+($AQ636*$BC$4/31.1034768*$BC$5)+($AR636*$BA$4/100*$BA$5)+($AS636*$BD$4/100*$BD$5)+($AT636*$BE$4/100*$BE$5))/($BA$4*$BA$5/100),($AP636*$BB$4/31.1034768*$BB$5)/($BA$4*$BA$5/100))</f>
        <v>#DIV/0!</v>
      </c>
      <c r="AW636" s="18">
        <f>IF(AR636&lt;&gt;"",($AP636*$BB$4/31.1034768)+($AQ636*$BC$4/31.1034768)+($AR636*$BA$4/100)+($AS636*$BD$4/100)+($AT636*$BE$4/100),($AP636*$BB$4/31.1034768))</f>
        <v>0</v>
      </c>
      <c r="AX636" s="19" t="str">
        <f>IF(AR636&lt;&gt;"",(AR636+($AS636*$BD$6)+($AT636*$BE$6)+($AP636*$BB$6)+($AQ636*$BC$6)),"")</f>
        <v/>
      </c>
      <c r="BF636" s="19"/>
      <c r="BG636" s="14"/>
      <c r="BI636" s="55" t="s">
        <v>600</v>
      </c>
      <c r="BJ636" s="31" t="s">
        <v>62</v>
      </c>
    </row>
    <row r="637" spans="1:62" s="20" customFormat="1" ht="12" customHeight="1" x14ac:dyDescent="0.2">
      <c r="A637" s="23" t="s">
        <v>604</v>
      </c>
      <c r="B637" s="20" t="s">
        <v>596</v>
      </c>
      <c r="C637" s="86">
        <v>2</v>
      </c>
      <c r="D637" s="86">
        <v>3</v>
      </c>
      <c r="E637" s="25">
        <f>D637-C637</f>
        <v>1</v>
      </c>
      <c r="F637" s="20" t="s">
        <v>54</v>
      </c>
      <c r="H637" s="20" t="s">
        <v>263</v>
      </c>
      <c r="I637" s="20" t="s">
        <v>129</v>
      </c>
      <c r="J637" s="26"/>
      <c r="M637" s="20" t="s">
        <v>597</v>
      </c>
      <c r="O637" s="23" t="s">
        <v>598</v>
      </c>
      <c r="P637" s="23" t="s">
        <v>599</v>
      </c>
      <c r="Q637" s="23"/>
      <c r="R637" s="23"/>
      <c r="S637" s="19"/>
      <c r="AO637" s="29">
        <f>D637-C637</f>
        <v>1</v>
      </c>
      <c r="AP637" s="14">
        <f>IFERROR(AVERAGE(S637:U637),0)</f>
        <v>0</v>
      </c>
      <c r="AQ637" s="15" t="str">
        <f>IFERROR(IF(AB637&lt;&gt;"",IF(AC637&lt;&gt;"",AC637,AB637*AB637/AB637),""),0)</f>
        <v/>
      </c>
      <c r="AR637" s="16" t="str">
        <f>IFERROR(IF(Y637&lt;&gt;"",IF(Z637&lt;&gt;"",Z637/10000,Y637/10000),""),0)</f>
        <v/>
      </c>
      <c r="AS637" s="16" t="str">
        <f>IFERROR(IF(W637&lt;&gt;"",IF(X637&lt;&gt;"",X637/10000,W637/10000),""),0)</f>
        <v/>
      </c>
      <c r="AT637" s="16" t="str">
        <f>IFERROR(IF(V637&lt;&gt;"",V637/10000,""),0)</f>
        <v/>
      </c>
      <c r="AU637" s="17">
        <f>IF(AR637&lt;&gt;"",(($AP637*$BB$4/31.1034768*$BB$5)+($AQ637*$BC$4/31.1034768*$BC$5)+($AR637*$BA$4/100*$BA$5)+($AS637*$BD$4/100*$BD$5)+($AT637*$BE$4/100*$BE$5))/($BB$4*$BB$5/31.1034768),AP637)</f>
        <v>0</v>
      </c>
      <c r="AV637" s="16" t="e">
        <f>IF(AR637&lt;&gt;"",(($AP637*$BB$4/31.1034768*$BB$5)+($AQ637*$BC$4/31.1034768*$BC$5)+($AR637*$BA$4/100*$BA$5)+($AS637*$BD$4/100*$BD$5)+($AT637*$BE$4/100*$BE$5))/($BA$4*$BA$5/100),($AP637*$BB$4/31.1034768*$BB$5)/($BA$4*$BA$5/100))</f>
        <v>#DIV/0!</v>
      </c>
      <c r="AW637" s="18">
        <f>IF(AR637&lt;&gt;"",($AP637*$BB$4/31.1034768)+($AQ637*$BC$4/31.1034768)+($AR637*$BA$4/100)+($AS637*$BD$4/100)+($AT637*$BE$4/100),($AP637*$BB$4/31.1034768))</f>
        <v>0</v>
      </c>
      <c r="AX637" s="19" t="str">
        <f>IF(AR637&lt;&gt;"",(AR637+($AS637*$BD$6)+($AT637*$BE$6)+($AP637*$BB$6)+($AQ637*$BC$6)),"")</f>
        <v/>
      </c>
      <c r="BF637" s="19"/>
      <c r="BG637" s="14"/>
      <c r="BI637" s="55" t="s">
        <v>600</v>
      </c>
      <c r="BJ637" s="31" t="s">
        <v>62</v>
      </c>
    </row>
    <row r="638" spans="1:62" s="20" customFormat="1" ht="12" customHeight="1" x14ac:dyDescent="0.2">
      <c r="A638" s="23" t="s">
        <v>605</v>
      </c>
      <c r="B638" s="20" t="s">
        <v>596</v>
      </c>
      <c r="C638" s="86">
        <v>3</v>
      </c>
      <c r="D638" s="86">
        <v>4.2</v>
      </c>
      <c r="E638" s="25">
        <f>D638-C638</f>
        <v>1.2000000000000002</v>
      </c>
      <c r="F638" s="20" t="s">
        <v>54</v>
      </c>
      <c r="H638" s="20" t="s">
        <v>263</v>
      </c>
      <c r="I638" s="20" t="s">
        <v>129</v>
      </c>
      <c r="J638" s="26"/>
      <c r="M638" s="20" t="s">
        <v>597</v>
      </c>
      <c r="O638" s="23" t="s">
        <v>598</v>
      </c>
      <c r="P638" s="23" t="s">
        <v>599</v>
      </c>
      <c r="Q638" s="23"/>
      <c r="R638" s="23"/>
      <c r="S638" s="19"/>
      <c r="AO638" s="29">
        <f>D638-C638</f>
        <v>1.2000000000000002</v>
      </c>
      <c r="AP638" s="14">
        <f>IFERROR(AVERAGE(S638:U638),0)</f>
        <v>0</v>
      </c>
      <c r="AQ638" s="15" t="str">
        <f>IFERROR(IF(AB638&lt;&gt;"",IF(AC638&lt;&gt;"",AC638,AB638*AB638/AB638),""),0)</f>
        <v/>
      </c>
      <c r="AR638" s="16" t="str">
        <f>IFERROR(IF(Y638&lt;&gt;"",IF(Z638&lt;&gt;"",Z638/10000,Y638/10000),""),0)</f>
        <v/>
      </c>
      <c r="AS638" s="16" t="str">
        <f>IFERROR(IF(W638&lt;&gt;"",IF(X638&lt;&gt;"",X638/10000,W638/10000),""),0)</f>
        <v/>
      </c>
      <c r="AT638" s="16" t="str">
        <f>IFERROR(IF(V638&lt;&gt;"",V638/10000,""),0)</f>
        <v/>
      </c>
      <c r="AU638" s="17">
        <f>IF(AR638&lt;&gt;"",(($AP638*$BB$4/31.1034768*$BB$5)+($AQ638*$BC$4/31.1034768*$BC$5)+($AR638*$BA$4/100*$BA$5)+($AS638*$BD$4/100*$BD$5)+($AT638*$BE$4/100*$BE$5))/($BB$4*$BB$5/31.1034768),AP638)</f>
        <v>0</v>
      </c>
      <c r="AV638" s="16" t="e">
        <f>IF(AR638&lt;&gt;"",(($AP638*$BB$4/31.1034768*$BB$5)+($AQ638*$BC$4/31.1034768*$BC$5)+($AR638*$BA$4/100*$BA$5)+($AS638*$BD$4/100*$BD$5)+($AT638*$BE$4/100*$BE$5))/($BA$4*$BA$5/100),($AP638*$BB$4/31.1034768*$BB$5)/($BA$4*$BA$5/100))</f>
        <v>#DIV/0!</v>
      </c>
      <c r="AW638" s="18">
        <f>IF(AR638&lt;&gt;"",($AP638*$BB$4/31.1034768)+($AQ638*$BC$4/31.1034768)+($AR638*$BA$4/100)+($AS638*$BD$4/100)+($AT638*$BE$4/100),($AP638*$BB$4/31.1034768))</f>
        <v>0</v>
      </c>
      <c r="AX638" s="19" t="str">
        <f>IF(AR638&lt;&gt;"",(AR638+($AS638*$BD$6)+($AT638*$BE$6)+($AP638*$BB$6)+($AQ638*$BC$6)),"")</f>
        <v/>
      </c>
      <c r="BF638" s="19"/>
      <c r="BG638" s="14"/>
      <c r="BI638" s="55" t="s">
        <v>600</v>
      </c>
      <c r="BJ638" s="31" t="s">
        <v>62</v>
      </c>
    </row>
    <row r="639" spans="1:62" s="20" customFormat="1" ht="12" customHeight="1" x14ac:dyDescent="0.2">
      <c r="A639" s="23" t="s">
        <v>606</v>
      </c>
      <c r="B639" s="20" t="s">
        <v>596</v>
      </c>
      <c r="C639" s="86">
        <v>4.5</v>
      </c>
      <c r="D639" s="86">
        <v>6</v>
      </c>
      <c r="E639" s="25">
        <f>D639-C639</f>
        <v>1.5</v>
      </c>
      <c r="F639" s="20" t="s">
        <v>54</v>
      </c>
      <c r="H639" s="20" t="s">
        <v>263</v>
      </c>
      <c r="I639" s="20" t="s">
        <v>129</v>
      </c>
      <c r="J639" s="26"/>
      <c r="M639" s="20" t="s">
        <v>597</v>
      </c>
      <c r="O639" s="23" t="s">
        <v>598</v>
      </c>
      <c r="P639" s="23" t="s">
        <v>607</v>
      </c>
      <c r="Q639" s="23"/>
      <c r="R639" s="23"/>
      <c r="S639" s="19"/>
      <c r="AO639" s="29">
        <f>D639-C639</f>
        <v>1.5</v>
      </c>
      <c r="AP639" s="14">
        <f>IFERROR(AVERAGE(S639:U639),0)</f>
        <v>0</v>
      </c>
      <c r="AQ639" s="15" t="str">
        <f>IFERROR(IF(AB639&lt;&gt;"",IF(AC639&lt;&gt;"",AC639,AB639*AB639/AB639),""),0)</f>
        <v/>
      </c>
      <c r="AR639" s="16" t="str">
        <f>IFERROR(IF(Y639&lt;&gt;"",IF(Z639&lt;&gt;"",Z639/10000,Y639/10000),""),0)</f>
        <v/>
      </c>
      <c r="AS639" s="16" t="str">
        <f>IFERROR(IF(W639&lt;&gt;"",IF(X639&lt;&gt;"",X639/10000,W639/10000),""),0)</f>
        <v/>
      </c>
      <c r="AT639" s="16" t="str">
        <f>IFERROR(IF(V639&lt;&gt;"",V639/10000,""),0)</f>
        <v/>
      </c>
      <c r="AU639" s="17">
        <f>IF(AR639&lt;&gt;"",(($AP639*$BB$4/31.1034768*$BB$5)+($AQ639*$BC$4/31.1034768*$BC$5)+($AR639*$BA$4/100*$BA$5)+($AS639*$BD$4/100*$BD$5)+($AT639*$BE$4/100*$BE$5))/($BB$4*$BB$5/31.1034768),AP639)</f>
        <v>0</v>
      </c>
      <c r="AV639" s="16" t="e">
        <f>IF(AR639&lt;&gt;"",(($AP639*$BB$4/31.1034768*$BB$5)+($AQ639*$BC$4/31.1034768*$BC$5)+($AR639*$BA$4/100*$BA$5)+($AS639*$BD$4/100*$BD$5)+($AT639*$BE$4/100*$BE$5))/($BA$4*$BA$5/100),($AP639*$BB$4/31.1034768*$BB$5)/($BA$4*$BA$5/100))</f>
        <v>#DIV/0!</v>
      </c>
      <c r="AW639" s="18">
        <f>IF(AR639&lt;&gt;"",($AP639*$BB$4/31.1034768)+($AQ639*$BC$4/31.1034768)+($AR639*$BA$4/100)+($AS639*$BD$4/100)+($AT639*$BE$4/100),($AP639*$BB$4/31.1034768))</f>
        <v>0</v>
      </c>
      <c r="AX639" s="19" t="str">
        <f>IF(AR639&lt;&gt;"",(AR639+($AS639*$BD$6)+($AT639*$BE$6)+($AP639*$BB$6)+($AQ639*$BC$6)),"")</f>
        <v/>
      </c>
      <c r="BF639" s="19"/>
      <c r="BG639" s="14"/>
      <c r="BI639" s="55" t="s">
        <v>600</v>
      </c>
      <c r="BJ639" s="31" t="s">
        <v>62</v>
      </c>
    </row>
    <row r="640" spans="1:62" s="20" customFormat="1" ht="12" customHeight="1" x14ac:dyDescent="0.2">
      <c r="A640" s="23" t="s">
        <v>608</v>
      </c>
      <c r="B640" s="20" t="s">
        <v>596</v>
      </c>
      <c r="C640" s="86">
        <v>6</v>
      </c>
      <c r="D640" s="86">
        <v>7.85</v>
      </c>
      <c r="E640" s="25">
        <f>D640-C640</f>
        <v>1.8499999999999996</v>
      </c>
      <c r="F640" s="20" t="s">
        <v>54</v>
      </c>
      <c r="H640" s="20" t="s">
        <v>263</v>
      </c>
      <c r="I640" s="20" t="s">
        <v>129</v>
      </c>
      <c r="J640" s="26"/>
      <c r="M640" s="20" t="s">
        <v>597</v>
      </c>
      <c r="O640" s="23" t="s">
        <v>598</v>
      </c>
      <c r="P640" s="23" t="s">
        <v>607</v>
      </c>
      <c r="Q640" s="23"/>
      <c r="R640" s="23"/>
      <c r="S640" s="19"/>
      <c r="AO640" s="29">
        <f>D640-C640</f>
        <v>1.8499999999999996</v>
      </c>
      <c r="AP640" s="14">
        <f>IFERROR(AVERAGE(S640:U640),0)</f>
        <v>0</v>
      </c>
      <c r="AQ640" s="15" t="str">
        <f>IFERROR(IF(AB640&lt;&gt;"",IF(AC640&lt;&gt;"",AC640,AB640*AB640/AB640),""),0)</f>
        <v/>
      </c>
      <c r="AR640" s="16" t="str">
        <f>IFERROR(IF(Y640&lt;&gt;"",IF(Z640&lt;&gt;"",Z640/10000,Y640/10000),""),0)</f>
        <v/>
      </c>
      <c r="AS640" s="16" t="str">
        <f>IFERROR(IF(W640&lt;&gt;"",IF(X640&lt;&gt;"",X640/10000,W640/10000),""),0)</f>
        <v/>
      </c>
      <c r="AT640" s="16" t="str">
        <f>IFERROR(IF(V640&lt;&gt;"",V640/10000,""),0)</f>
        <v/>
      </c>
      <c r="AU640" s="17">
        <f>IF(AR640&lt;&gt;"",(($AP640*$BB$4/31.1034768*$BB$5)+($AQ640*$BC$4/31.1034768*$BC$5)+($AR640*$BA$4/100*$BA$5)+($AS640*$BD$4/100*$BD$5)+($AT640*$BE$4/100*$BE$5))/($BB$4*$BB$5/31.1034768),AP640)</f>
        <v>0</v>
      </c>
      <c r="AV640" s="16" t="e">
        <f>IF(AR640&lt;&gt;"",(($AP640*$BB$4/31.1034768*$BB$5)+($AQ640*$BC$4/31.1034768*$BC$5)+($AR640*$BA$4/100*$BA$5)+($AS640*$BD$4/100*$BD$5)+($AT640*$BE$4/100*$BE$5))/($BA$4*$BA$5/100),($AP640*$BB$4/31.1034768*$BB$5)/($BA$4*$BA$5/100))</f>
        <v>#DIV/0!</v>
      </c>
      <c r="AW640" s="18">
        <f>IF(AR640&lt;&gt;"",($AP640*$BB$4/31.1034768)+($AQ640*$BC$4/31.1034768)+($AR640*$BA$4/100)+($AS640*$BD$4/100)+($AT640*$BE$4/100),($AP640*$BB$4/31.1034768))</f>
        <v>0</v>
      </c>
      <c r="AX640" s="19" t="str">
        <f>IF(AR640&lt;&gt;"",(AR640+($AS640*$BD$6)+($AT640*$BE$6)+($AP640*$BB$6)+($AQ640*$BC$6)),"")</f>
        <v/>
      </c>
      <c r="BF640" s="19"/>
      <c r="BG640" s="14"/>
      <c r="BI640" s="55" t="s">
        <v>600</v>
      </c>
      <c r="BJ640" s="31" t="s">
        <v>62</v>
      </c>
    </row>
    <row r="641" spans="1:62" s="20" customFormat="1" ht="12" customHeight="1" x14ac:dyDescent="0.2">
      <c r="A641" s="23" t="s">
        <v>609</v>
      </c>
      <c r="B641" s="20" t="s">
        <v>596</v>
      </c>
      <c r="C641" s="86">
        <v>7.85</v>
      </c>
      <c r="D641" s="86">
        <v>9</v>
      </c>
      <c r="E641" s="25">
        <f>D641-C641</f>
        <v>1.1500000000000004</v>
      </c>
      <c r="F641" s="20" t="s">
        <v>54</v>
      </c>
      <c r="H641" s="20" t="s">
        <v>263</v>
      </c>
      <c r="I641" s="20" t="s">
        <v>129</v>
      </c>
      <c r="J641" s="26"/>
      <c r="M641" s="20" t="s">
        <v>597</v>
      </c>
      <c r="O641" s="23" t="s">
        <v>598</v>
      </c>
      <c r="P641" s="23" t="s">
        <v>607</v>
      </c>
      <c r="Q641" s="23"/>
      <c r="R641" s="23"/>
      <c r="S641" s="19"/>
      <c r="AO641" s="29">
        <f>D641-C641</f>
        <v>1.1500000000000004</v>
      </c>
      <c r="AP641" s="14">
        <f>IFERROR(AVERAGE(S641:U641),0)</f>
        <v>0</v>
      </c>
      <c r="AQ641" s="15" t="str">
        <f>IFERROR(IF(AB641&lt;&gt;"",IF(AC641&lt;&gt;"",AC641,AB641*AB641/AB641),""),0)</f>
        <v/>
      </c>
      <c r="AR641" s="16" t="str">
        <f>IFERROR(IF(Y641&lt;&gt;"",IF(Z641&lt;&gt;"",Z641/10000,Y641/10000),""),0)</f>
        <v/>
      </c>
      <c r="AS641" s="16" t="str">
        <f>IFERROR(IF(W641&lt;&gt;"",IF(X641&lt;&gt;"",X641/10000,W641/10000),""),0)</f>
        <v/>
      </c>
      <c r="AT641" s="16" t="str">
        <f>IFERROR(IF(V641&lt;&gt;"",V641/10000,""),0)</f>
        <v/>
      </c>
      <c r="AU641" s="17">
        <f>IF(AR641&lt;&gt;"",(($AP641*$BB$4/31.1034768*$BB$5)+($AQ641*$BC$4/31.1034768*$BC$5)+($AR641*$BA$4/100*$BA$5)+($AS641*$BD$4/100*$BD$5)+($AT641*$BE$4/100*$BE$5))/($BB$4*$BB$5/31.1034768),AP641)</f>
        <v>0</v>
      </c>
      <c r="AV641" s="16" t="e">
        <f>IF(AR641&lt;&gt;"",(($AP641*$BB$4/31.1034768*$BB$5)+($AQ641*$BC$4/31.1034768*$BC$5)+($AR641*$BA$4/100*$BA$5)+($AS641*$BD$4/100*$BD$5)+($AT641*$BE$4/100*$BE$5))/($BA$4*$BA$5/100),($AP641*$BB$4/31.1034768*$BB$5)/($BA$4*$BA$5/100))</f>
        <v>#DIV/0!</v>
      </c>
      <c r="AW641" s="18">
        <f>IF(AR641&lt;&gt;"",($AP641*$BB$4/31.1034768)+($AQ641*$BC$4/31.1034768)+($AR641*$BA$4/100)+($AS641*$BD$4/100)+($AT641*$BE$4/100),($AP641*$BB$4/31.1034768))</f>
        <v>0</v>
      </c>
      <c r="AX641" s="19" t="str">
        <f>IF(AR641&lt;&gt;"",(AR641+($AS641*$BD$6)+($AT641*$BE$6)+($AP641*$BB$6)+($AQ641*$BC$6)),"")</f>
        <v/>
      </c>
      <c r="BF641" s="19"/>
      <c r="BG641" s="14"/>
      <c r="BI641" s="55" t="s">
        <v>600</v>
      </c>
      <c r="BJ641" s="31" t="s">
        <v>62</v>
      </c>
    </row>
    <row r="642" spans="1:62" s="20" customFormat="1" ht="12" customHeight="1" x14ac:dyDescent="0.2">
      <c r="A642" s="23" t="s">
        <v>610</v>
      </c>
      <c r="B642" s="20" t="s">
        <v>596</v>
      </c>
      <c r="C642" s="86">
        <v>9</v>
      </c>
      <c r="D642" s="86">
        <v>10.5</v>
      </c>
      <c r="E642" s="25">
        <f>D642-C642</f>
        <v>1.5</v>
      </c>
      <c r="F642" s="20" t="s">
        <v>54</v>
      </c>
      <c r="H642" s="20" t="s">
        <v>263</v>
      </c>
      <c r="I642" s="20" t="s">
        <v>129</v>
      </c>
      <c r="J642" s="26"/>
      <c r="M642" s="20" t="s">
        <v>597</v>
      </c>
      <c r="O642" s="23" t="s">
        <v>598</v>
      </c>
      <c r="P642" s="23" t="s">
        <v>607</v>
      </c>
      <c r="Q642" s="23"/>
      <c r="R642" s="23"/>
      <c r="S642" s="19"/>
      <c r="AO642" s="29">
        <f>D642-C642</f>
        <v>1.5</v>
      </c>
      <c r="AP642" s="14">
        <f>IFERROR(AVERAGE(S642:U642),0)</f>
        <v>0</v>
      </c>
      <c r="AQ642" s="15" t="str">
        <f>IFERROR(IF(AB642&lt;&gt;"",IF(AC642&lt;&gt;"",AC642,AB642*AB642/AB642),""),0)</f>
        <v/>
      </c>
      <c r="AR642" s="16" t="str">
        <f>IFERROR(IF(Y642&lt;&gt;"",IF(Z642&lt;&gt;"",Z642/10000,Y642/10000),""),0)</f>
        <v/>
      </c>
      <c r="AS642" s="16" t="str">
        <f>IFERROR(IF(W642&lt;&gt;"",IF(X642&lt;&gt;"",X642/10000,W642/10000),""),0)</f>
        <v/>
      </c>
      <c r="AT642" s="16" t="str">
        <f>IFERROR(IF(V642&lt;&gt;"",V642/10000,""),0)</f>
        <v/>
      </c>
      <c r="AU642" s="17">
        <f>IF(AR642&lt;&gt;"",(($AP642*$BB$4/31.1034768*$BB$5)+($AQ642*$BC$4/31.1034768*$BC$5)+($AR642*$BA$4/100*$BA$5)+($AS642*$BD$4/100*$BD$5)+($AT642*$BE$4/100*$BE$5))/($BB$4*$BB$5/31.1034768),AP642)</f>
        <v>0</v>
      </c>
      <c r="AV642" s="16" t="e">
        <f>IF(AR642&lt;&gt;"",(($AP642*$BB$4/31.1034768*$BB$5)+($AQ642*$BC$4/31.1034768*$BC$5)+($AR642*$BA$4/100*$BA$5)+($AS642*$BD$4/100*$BD$5)+($AT642*$BE$4/100*$BE$5))/($BA$4*$BA$5/100),($AP642*$BB$4/31.1034768*$BB$5)/($BA$4*$BA$5/100))</f>
        <v>#DIV/0!</v>
      </c>
      <c r="AW642" s="18">
        <f>IF(AR642&lt;&gt;"",($AP642*$BB$4/31.1034768)+($AQ642*$BC$4/31.1034768)+($AR642*$BA$4/100)+($AS642*$BD$4/100)+($AT642*$BE$4/100),($AP642*$BB$4/31.1034768))</f>
        <v>0</v>
      </c>
      <c r="AX642" s="19" t="str">
        <f>IF(AR642&lt;&gt;"",(AR642+($AS642*$BD$6)+($AT642*$BE$6)+($AP642*$BB$6)+($AQ642*$BC$6)),"")</f>
        <v/>
      </c>
      <c r="BF642" s="19"/>
      <c r="BG642" s="14"/>
      <c r="BI642" s="55" t="s">
        <v>600</v>
      </c>
      <c r="BJ642" s="31" t="s">
        <v>62</v>
      </c>
    </row>
    <row r="643" spans="1:62" s="99" customFormat="1" ht="12" customHeight="1" x14ac:dyDescent="0.2">
      <c r="A643" s="103" t="s">
        <v>611</v>
      </c>
      <c r="B643" s="99" t="s">
        <v>596</v>
      </c>
      <c r="C643" s="104">
        <v>10.5</v>
      </c>
      <c r="D643" s="104">
        <v>10.8</v>
      </c>
      <c r="E643" s="25">
        <f>D643-C643</f>
        <v>0.30000000000000071</v>
      </c>
      <c r="F643" s="99" t="s">
        <v>54</v>
      </c>
      <c r="J643" s="105"/>
      <c r="O643" s="103"/>
      <c r="P643" s="103" t="s">
        <v>612</v>
      </c>
      <c r="Q643" s="103"/>
      <c r="R643" s="23"/>
      <c r="S643" s="19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O643" s="112">
        <f>D643-C643</f>
        <v>0.30000000000000071</v>
      </c>
      <c r="AP643" s="14">
        <f>IFERROR(AVERAGE(S643:U643),0)</f>
        <v>0</v>
      </c>
      <c r="AQ643" s="15" t="str">
        <f>IFERROR(IF(AB643&lt;&gt;"",IF(AC643&lt;&gt;"",AC643,AB643*AB643/AB643),""),0)</f>
        <v/>
      </c>
      <c r="AR643" s="16" t="str">
        <f>IFERROR(IF(Y643&lt;&gt;"",IF(Z643&lt;&gt;"",Z643/10000,Y643/10000),""),0)</f>
        <v/>
      </c>
      <c r="AS643" s="16" t="str">
        <f>IFERROR(IF(W643&lt;&gt;"",IF(X643&lt;&gt;"",X643/10000,W643/10000),""),0)</f>
        <v/>
      </c>
      <c r="AT643" s="16" t="str">
        <f>IFERROR(IF(V643&lt;&gt;"",V643/10000,""),0)</f>
        <v/>
      </c>
      <c r="AU643" s="17">
        <f>IF(AR643&lt;&gt;"",(($AP643*$BB$4/31.1034768*$BB$5)+($AQ643*$BC$4/31.1034768*$BC$5)+($AR643*$BA$4/100*$BA$5)+($AS643*$BD$4/100*$BD$5)+($AT643*$BE$4/100*$BE$5))/($BB$4*$BB$5/31.1034768),AP643)</f>
        <v>0</v>
      </c>
      <c r="AV643" s="16" t="e">
        <f>IF(AR643&lt;&gt;"",(($AP643*$BB$4/31.1034768*$BB$5)+($AQ643*$BC$4/31.1034768*$BC$5)+($AR643*$BA$4/100*$BA$5)+($AS643*$BD$4/100*$BD$5)+($AT643*$BE$4/100*$BE$5))/($BA$4*$BA$5/100),($AP643*$BB$4/31.1034768*$BB$5)/($BA$4*$BA$5/100))</f>
        <v>#DIV/0!</v>
      </c>
      <c r="AW643" s="18">
        <f>IF(AR643&lt;&gt;"",($AP643*$BB$4/31.1034768)+($AQ643*$BC$4/31.1034768)+($AR643*$BA$4/100)+($AS643*$BD$4/100)+($AT643*$BE$4/100),($AP643*$BB$4/31.1034768))</f>
        <v>0</v>
      </c>
      <c r="AX643" s="19" t="str">
        <f>IF(AR643&lt;&gt;"",(AR643+($AS643*$BD$6)+($AT643*$BE$6)+($AP643*$BB$6)+($AQ643*$BC$6)),"")</f>
        <v/>
      </c>
      <c r="BF643" s="100"/>
      <c r="BG643" s="101"/>
      <c r="BI643" s="55" t="s">
        <v>600</v>
      </c>
      <c r="BJ643" s="31" t="s">
        <v>62</v>
      </c>
    </row>
    <row r="644" spans="1:62" s="20" customFormat="1" ht="12" customHeight="1" x14ac:dyDescent="0.2">
      <c r="A644" s="23" t="s">
        <v>613</v>
      </c>
      <c r="B644" s="20" t="s">
        <v>596</v>
      </c>
      <c r="C644" s="86">
        <v>10.8</v>
      </c>
      <c r="D644" s="86">
        <v>12.3</v>
      </c>
      <c r="E644" s="25">
        <f>D644-C644</f>
        <v>1.5</v>
      </c>
      <c r="F644" s="20" t="s">
        <v>54</v>
      </c>
      <c r="H644" s="20" t="s">
        <v>263</v>
      </c>
      <c r="I644" s="20" t="s">
        <v>129</v>
      </c>
      <c r="J644" s="26"/>
      <c r="M644" s="20" t="s">
        <v>597</v>
      </c>
      <c r="O644" s="23" t="s">
        <v>598</v>
      </c>
      <c r="P644" s="23" t="s">
        <v>614</v>
      </c>
      <c r="Q644" s="23"/>
      <c r="R644" s="23"/>
      <c r="S644" s="19"/>
      <c r="AO644" s="29">
        <f>D644-C644</f>
        <v>1.5</v>
      </c>
      <c r="AP644" s="14">
        <f>IFERROR(AVERAGE(S644:U644),0)</f>
        <v>0</v>
      </c>
      <c r="AQ644" s="15" t="str">
        <f>IFERROR(IF(AB644&lt;&gt;"",IF(AC644&lt;&gt;"",AC644,AB644*AB644/AB644),""),0)</f>
        <v/>
      </c>
      <c r="AR644" s="16" t="str">
        <f>IFERROR(IF(Y644&lt;&gt;"",IF(Z644&lt;&gt;"",Z644/10000,Y644/10000),""),0)</f>
        <v/>
      </c>
      <c r="AS644" s="16" t="str">
        <f>IFERROR(IF(W644&lt;&gt;"",IF(X644&lt;&gt;"",X644/10000,W644/10000),""),0)</f>
        <v/>
      </c>
      <c r="AT644" s="16" t="str">
        <f>IFERROR(IF(V644&lt;&gt;"",V644/10000,""),0)</f>
        <v/>
      </c>
      <c r="AU644" s="17">
        <f>IF(AR644&lt;&gt;"",(($AP644*$BB$4/31.1034768*$BB$5)+($AQ644*$BC$4/31.1034768*$BC$5)+($AR644*$BA$4/100*$BA$5)+($AS644*$BD$4/100*$BD$5)+($AT644*$BE$4/100*$BE$5))/($BB$4*$BB$5/31.1034768),AP644)</f>
        <v>0</v>
      </c>
      <c r="AV644" s="16" t="e">
        <f>IF(AR644&lt;&gt;"",(($AP644*$BB$4/31.1034768*$BB$5)+($AQ644*$BC$4/31.1034768*$BC$5)+($AR644*$BA$4/100*$BA$5)+($AS644*$BD$4/100*$BD$5)+($AT644*$BE$4/100*$BE$5))/($BA$4*$BA$5/100),($AP644*$BB$4/31.1034768*$BB$5)/($BA$4*$BA$5/100))</f>
        <v>#DIV/0!</v>
      </c>
      <c r="AW644" s="18">
        <f>IF(AR644&lt;&gt;"",($AP644*$BB$4/31.1034768)+($AQ644*$BC$4/31.1034768)+($AR644*$BA$4/100)+($AS644*$BD$4/100)+($AT644*$BE$4/100),($AP644*$BB$4/31.1034768))</f>
        <v>0</v>
      </c>
      <c r="AX644" s="19" t="str">
        <f>IF(AR644&lt;&gt;"",(AR644+($AS644*$BD$6)+($AT644*$BE$6)+($AP644*$BB$6)+($AQ644*$BC$6)),"")</f>
        <v/>
      </c>
      <c r="BF644" s="19"/>
      <c r="BG644" s="14"/>
      <c r="BI644" s="55" t="s">
        <v>600</v>
      </c>
      <c r="BJ644" s="31" t="s">
        <v>62</v>
      </c>
    </row>
    <row r="645" spans="1:62" s="20" customFormat="1" ht="12" customHeight="1" x14ac:dyDescent="0.2">
      <c r="A645" s="23" t="s">
        <v>615</v>
      </c>
      <c r="B645" s="20" t="s">
        <v>596</v>
      </c>
      <c r="C645" s="86">
        <v>12.3</v>
      </c>
      <c r="D645" s="86">
        <v>14</v>
      </c>
      <c r="E645" s="25">
        <f t="shared" ref="E645:E708" si="0">D645-C645</f>
        <v>1.6999999999999993</v>
      </c>
      <c r="F645" s="20" t="s">
        <v>54</v>
      </c>
      <c r="H645" s="20" t="s">
        <v>263</v>
      </c>
      <c r="I645" s="20" t="s">
        <v>129</v>
      </c>
      <c r="J645" s="26"/>
      <c r="M645" s="20" t="s">
        <v>597</v>
      </c>
      <c r="O645" s="23" t="s">
        <v>598</v>
      </c>
      <c r="P645" s="23" t="s">
        <v>614</v>
      </c>
      <c r="Q645" s="23"/>
      <c r="R645" s="23"/>
      <c r="S645" s="19"/>
      <c r="AO645" s="29">
        <f>D645-C645</f>
        <v>1.6999999999999993</v>
      </c>
      <c r="AP645" s="14">
        <f t="shared" ref="AP645:AP708" si="1">IFERROR(AVERAGE(S645:U645),0)</f>
        <v>0</v>
      </c>
      <c r="AQ645" s="15" t="str">
        <f t="shared" ref="AQ645:AQ708" si="2">IFERROR(IF(AB645&lt;&gt;"",IF(AC645&lt;&gt;"",AC645,AB645*AB645/AB645),""),0)</f>
        <v/>
      </c>
      <c r="AR645" s="16" t="str">
        <f t="shared" ref="AR645:AR708" si="3">IFERROR(IF(Y645&lt;&gt;"",IF(Z645&lt;&gt;"",Z645/10000,Y645/10000),""),0)</f>
        <v/>
      </c>
      <c r="AS645" s="16" t="str">
        <f t="shared" ref="AS645:AS708" si="4">IFERROR(IF(W645&lt;&gt;"",IF(X645&lt;&gt;"",X645/10000,W645/10000),""),0)</f>
        <v/>
      </c>
      <c r="AT645" s="16" t="str">
        <f t="shared" ref="AT645:AT708" si="5">IFERROR(IF(V645&lt;&gt;"",V645/10000,""),0)</f>
        <v/>
      </c>
      <c r="AU645" s="17">
        <f>IF(AR645&lt;&gt;"",(($AP645*$BB$4/31.1034768*$BB$5)+($AQ645*$BC$4/31.1034768*$BC$5)+($AR645*$BA$4/100*$BA$5)+($AS645*$BD$4/100*$BD$5)+($AT645*$BE$4/100*$BE$5))/($BB$4*$BB$5/31.1034768),AP645)</f>
        <v>0</v>
      </c>
      <c r="AV645" s="16" t="e">
        <f>IF(AR645&lt;&gt;"",(($AP645*$BB$4/31.1034768*$BB$5)+($AQ645*$BC$4/31.1034768*$BC$5)+($AR645*$BA$4/100*$BA$5)+($AS645*$BD$4/100*$BD$5)+($AT645*$BE$4/100*$BE$5))/($BA$4*$BA$5/100),($AP645*$BB$4/31.1034768*$BB$5)/($BA$4*$BA$5/100))</f>
        <v>#DIV/0!</v>
      </c>
      <c r="AW645" s="18">
        <f>IF(AR645&lt;&gt;"",($AP645*$BB$4/31.1034768)+($AQ645*$BC$4/31.1034768)+($AR645*$BA$4/100)+($AS645*$BD$4/100)+($AT645*$BE$4/100),($AP645*$BB$4/31.1034768))</f>
        <v>0</v>
      </c>
      <c r="AX645" s="19" t="str">
        <f>IF(AR645&lt;&gt;"",(AR645+($AS645*$BD$6)+($AT645*$BE$6)+($AP645*$BB$6)+($AQ645*$BC$6)),"")</f>
        <v/>
      </c>
      <c r="BF645" s="19"/>
      <c r="BG645" s="14"/>
      <c r="BI645" s="55" t="s">
        <v>600</v>
      </c>
      <c r="BJ645" s="31" t="s">
        <v>62</v>
      </c>
    </row>
    <row r="646" spans="1:62" s="20" customFormat="1" ht="12" customHeight="1" x14ac:dyDescent="0.2">
      <c r="A646" s="23" t="s">
        <v>616</v>
      </c>
      <c r="B646" s="20" t="s">
        <v>596</v>
      </c>
      <c r="C646" s="86">
        <v>14</v>
      </c>
      <c r="D646" s="86">
        <v>16</v>
      </c>
      <c r="E646" s="25">
        <f t="shared" si="0"/>
        <v>2</v>
      </c>
      <c r="F646" s="20" t="s">
        <v>54</v>
      </c>
      <c r="H646" s="20" t="s">
        <v>263</v>
      </c>
      <c r="I646" s="20" t="s">
        <v>129</v>
      </c>
      <c r="J646" s="26"/>
      <c r="M646" s="20" t="s">
        <v>597</v>
      </c>
      <c r="O646" s="23" t="s">
        <v>598</v>
      </c>
      <c r="P646" s="23" t="s">
        <v>614</v>
      </c>
      <c r="Q646" s="23"/>
      <c r="R646" s="23"/>
      <c r="S646" s="19"/>
      <c r="AO646" s="29">
        <f>D646-C646</f>
        <v>2</v>
      </c>
      <c r="AP646" s="14">
        <f t="shared" si="1"/>
        <v>0</v>
      </c>
      <c r="AQ646" s="15" t="str">
        <f t="shared" si="2"/>
        <v/>
      </c>
      <c r="AR646" s="16" t="str">
        <f t="shared" si="3"/>
        <v/>
      </c>
      <c r="AS646" s="16" t="str">
        <f t="shared" si="4"/>
        <v/>
      </c>
      <c r="AT646" s="16" t="str">
        <f t="shared" si="5"/>
        <v/>
      </c>
      <c r="AU646" s="17">
        <f>IF(AR646&lt;&gt;"",(($AP646*$BB$4/31.1034768*$BB$5)+($AQ646*$BC$4/31.1034768*$BC$5)+($AR646*$BA$4/100*$BA$5)+($AS646*$BD$4/100*$BD$5)+($AT646*$BE$4/100*$BE$5))/($BB$4*$BB$5/31.1034768),AP646)</f>
        <v>0</v>
      </c>
      <c r="AV646" s="16" t="e">
        <f>IF(AR646&lt;&gt;"",(($AP646*$BB$4/31.1034768*$BB$5)+($AQ646*$BC$4/31.1034768*$BC$5)+($AR646*$BA$4/100*$BA$5)+($AS646*$BD$4/100*$BD$5)+($AT646*$BE$4/100*$BE$5))/($BA$4*$BA$5/100),($AP646*$BB$4/31.1034768*$BB$5)/($BA$4*$BA$5/100))</f>
        <v>#DIV/0!</v>
      </c>
      <c r="AW646" s="18">
        <f>IF(AR646&lt;&gt;"",($AP646*$BB$4/31.1034768)+($AQ646*$BC$4/31.1034768)+($AR646*$BA$4/100)+($AS646*$BD$4/100)+($AT646*$BE$4/100),($AP646*$BB$4/31.1034768))</f>
        <v>0</v>
      </c>
      <c r="AX646" s="19" t="str">
        <f>IF(AR646&lt;&gt;"",(AR646+($AS646*$BD$6)+($AT646*$BE$6)+($AP646*$BB$6)+($AQ646*$BC$6)),"")</f>
        <v/>
      </c>
      <c r="BF646" s="19"/>
      <c r="BG646" s="14"/>
      <c r="BI646" s="55" t="s">
        <v>600</v>
      </c>
      <c r="BJ646" s="31" t="s">
        <v>62</v>
      </c>
    </row>
    <row r="647" spans="1:62" s="20" customFormat="1" ht="12" customHeight="1" x14ac:dyDescent="0.2">
      <c r="A647" s="23" t="s">
        <v>617</v>
      </c>
      <c r="B647" s="20" t="s">
        <v>596</v>
      </c>
      <c r="C647" s="86">
        <v>16</v>
      </c>
      <c r="D647" s="86">
        <v>18</v>
      </c>
      <c r="E647" s="25">
        <f t="shared" si="0"/>
        <v>2</v>
      </c>
      <c r="F647" s="20" t="s">
        <v>54</v>
      </c>
      <c r="H647" s="20" t="s">
        <v>263</v>
      </c>
      <c r="I647" s="20" t="s">
        <v>129</v>
      </c>
      <c r="J647" s="26"/>
      <c r="M647" s="20" t="s">
        <v>597</v>
      </c>
      <c r="O647" s="23" t="s">
        <v>598</v>
      </c>
      <c r="P647" s="23" t="s">
        <v>614</v>
      </c>
      <c r="Q647" s="23"/>
      <c r="R647" s="23"/>
      <c r="S647" s="19"/>
      <c r="AO647" s="29">
        <f>D647-C647</f>
        <v>2</v>
      </c>
      <c r="AP647" s="14">
        <f t="shared" si="1"/>
        <v>0</v>
      </c>
      <c r="AQ647" s="15" t="str">
        <f t="shared" si="2"/>
        <v/>
      </c>
      <c r="AR647" s="16" t="str">
        <f t="shared" si="3"/>
        <v/>
      </c>
      <c r="AS647" s="16" t="str">
        <f t="shared" si="4"/>
        <v/>
      </c>
      <c r="AT647" s="16" t="str">
        <f t="shared" si="5"/>
        <v/>
      </c>
      <c r="AU647" s="17">
        <f>IF(AR647&lt;&gt;"",(($AP647*$BB$4/31.1034768*$BB$5)+($AQ647*$BC$4/31.1034768*$BC$5)+($AR647*$BA$4/100*$BA$5)+($AS647*$BD$4/100*$BD$5)+($AT647*$BE$4/100*$BE$5))/($BB$4*$BB$5/31.1034768),AP647)</f>
        <v>0</v>
      </c>
      <c r="AV647" s="16" t="e">
        <f>IF(AR647&lt;&gt;"",(($AP647*$BB$4/31.1034768*$BB$5)+($AQ647*$BC$4/31.1034768*$BC$5)+($AR647*$BA$4/100*$BA$5)+($AS647*$BD$4/100*$BD$5)+($AT647*$BE$4/100*$BE$5))/($BA$4*$BA$5/100),($AP647*$BB$4/31.1034768*$BB$5)/($BA$4*$BA$5/100))</f>
        <v>#DIV/0!</v>
      </c>
      <c r="AW647" s="18">
        <f>IF(AR647&lt;&gt;"",($AP647*$BB$4/31.1034768)+($AQ647*$BC$4/31.1034768)+($AR647*$BA$4/100)+($AS647*$BD$4/100)+($AT647*$BE$4/100),($AP647*$BB$4/31.1034768))</f>
        <v>0</v>
      </c>
      <c r="AX647" s="19" t="str">
        <f>IF(AR647&lt;&gt;"",(AR647+($AS647*$BD$6)+($AT647*$BE$6)+($AP647*$BB$6)+($AQ647*$BC$6)),"")</f>
        <v/>
      </c>
      <c r="BF647" s="19"/>
      <c r="BG647" s="14"/>
      <c r="BI647" s="55" t="s">
        <v>600</v>
      </c>
      <c r="BJ647" s="31" t="s">
        <v>62</v>
      </c>
    </row>
    <row r="648" spans="1:62" s="20" customFormat="1" ht="12" customHeight="1" x14ac:dyDescent="0.2">
      <c r="A648" s="23" t="s">
        <v>618</v>
      </c>
      <c r="B648" s="20" t="s">
        <v>596</v>
      </c>
      <c r="C648" s="86">
        <v>18</v>
      </c>
      <c r="D648" s="86">
        <v>20.2</v>
      </c>
      <c r="E648" s="25">
        <f t="shared" si="0"/>
        <v>2.1999999999999993</v>
      </c>
      <c r="F648" s="20" t="s">
        <v>54</v>
      </c>
      <c r="H648" s="20" t="s">
        <v>263</v>
      </c>
      <c r="I648" s="20" t="s">
        <v>129</v>
      </c>
      <c r="J648" s="26"/>
      <c r="M648" s="20" t="s">
        <v>597</v>
      </c>
      <c r="O648" s="23" t="s">
        <v>598</v>
      </c>
      <c r="P648" s="23" t="s">
        <v>614</v>
      </c>
      <c r="Q648" s="23"/>
      <c r="R648" s="23"/>
      <c r="S648" s="19"/>
      <c r="AO648" s="29">
        <f>D648-C648</f>
        <v>2.1999999999999993</v>
      </c>
      <c r="AP648" s="14">
        <f t="shared" si="1"/>
        <v>0</v>
      </c>
      <c r="AQ648" s="15" t="str">
        <f t="shared" si="2"/>
        <v/>
      </c>
      <c r="AR648" s="16" t="str">
        <f t="shared" si="3"/>
        <v/>
      </c>
      <c r="AS648" s="16" t="str">
        <f t="shared" si="4"/>
        <v/>
      </c>
      <c r="AT648" s="16" t="str">
        <f t="shared" si="5"/>
        <v/>
      </c>
      <c r="AU648" s="17">
        <f>IF(AR648&lt;&gt;"",(($AP648*$BB$4/31.1034768*$BB$5)+($AQ648*$BC$4/31.1034768*$BC$5)+($AR648*$BA$4/100*$BA$5)+($AS648*$BD$4/100*$BD$5)+($AT648*$BE$4/100*$BE$5))/($BB$4*$BB$5/31.1034768),AP648)</f>
        <v>0</v>
      </c>
      <c r="AV648" s="16" t="e">
        <f>IF(AR648&lt;&gt;"",(($AP648*$BB$4/31.1034768*$BB$5)+($AQ648*$BC$4/31.1034768*$BC$5)+($AR648*$BA$4/100*$BA$5)+($AS648*$BD$4/100*$BD$5)+($AT648*$BE$4/100*$BE$5))/($BA$4*$BA$5/100),($AP648*$BB$4/31.1034768*$BB$5)/($BA$4*$BA$5/100))</f>
        <v>#DIV/0!</v>
      </c>
      <c r="AW648" s="18">
        <f>IF(AR648&lt;&gt;"",($AP648*$BB$4/31.1034768)+($AQ648*$BC$4/31.1034768)+($AR648*$BA$4/100)+($AS648*$BD$4/100)+($AT648*$BE$4/100),($AP648*$BB$4/31.1034768))</f>
        <v>0</v>
      </c>
      <c r="AX648" s="19" t="str">
        <f>IF(AR648&lt;&gt;"",(AR648+($AS648*$BD$6)+($AT648*$BE$6)+($AP648*$BB$6)+($AQ648*$BC$6)),"")</f>
        <v/>
      </c>
      <c r="BA648" s="19"/>
      <c r="BB648" s="14"/>
      <c r="BC648" s="15"/>
      <c r="BD648" s="16"/>
      <c r="BE648" s="16"/>
      <c r="BF648" s="19"/>
      <c r="BG648" s="14"/>
      <c r="BI648" s="55" t="s">
        <v>600</v>
      </c>
      <c r="BJ648" s="31" t="s">
        <v>62</v>
      </c>
    </row>
    <row r="649" spans="1:62" s="99" customFormat="1" ht="12" customHeight="1" x14ac:dyDescent="0.2">
      <c r="A649" s="32" t="s">
        <v>619</v>
      </c>
      <c r="B649" s="33" t="s">
        <v>596</v>
      </c>
      <c r="C649" s="88">
        <v>20.2</v>
      </c>
      <c r="D649" s="88">
        <v>20.5</v>
      </c>
      <c r="E649" s="35">
        <f t="shared" si="0"/>
        <v>0.30000000000000071</v>
      </c>
      <c r="F649" s="32" t="s">
        <v>64</v>
      </c>
      <c r="G649" s="33"/>
      <c r="H649" s="33"/>
      <c r="I649" s="33"/>
      <c r="J649" s="36"/>
      <c r="K649" s="33"/>
      <c r="L649" s="33"/>
      <c r="M649" s="33"/>
      <c r="N649" s="33"/>
      <c r="O649" s="103"/>
      <c r="P649" s="32" t="s">
        <v>612</v>
      </c>
      <c r="Q649" s="103"/>
      <c r="R649" s="56"/>
      <c r="S649" s="61"/>
      <c r="T649" s="57"/>
      <c r="U649" s="57"/>
      <c r="V649" s="57"/>
      <c r="W649" s="57"/>
      <c r="X649" s="57"/>
      <c r="Y649" s="57"/>
      <c r="Z649" s="57"/>
      <c r="AA649" s="57"/>
      <c r="AB649" s="57"/>
      <c r="AC649" s="57"/>
      <c r="AD649" s="57"/>
      <c r="AE649" s="57"/>
      <c r="AF649" s="57"/>
      <c r="AG649" s="57"/>
      <c r="AH649" s="57"/>
      <c r="AI649" s="57"/>
      <c r="AO649" s="112">
        <f>D649-C649</f>
        <v>0.30000000000000071</v>
      </c>
      <c r="AP649" s="14">
        <f t="shared" si="1"/>
        <v>0</v>
      </c>
      <c r="AQ649" s="15" t="str">
        <f t="shared" si="2"/>
        <v/>
      </c>
      <c r="AR649" s="16" t="str">
        <f t="shared" si="3"/>
        <v/>
      </c>
      <c r="AS649" s="16" t="str">
        <f t="shared" si="4"/>
        <v/>
      </c>
      <c r="AT649" s="16" t="str">
        <f t="shared" si="5"/>
        <v/>
      </c>
      <c r="AU649" s="17">
        <f>IF(AR649&lt;&gt;"",(($AP649*$BB$4/31.1034768*$BB$5)+($AQ649*$BC$4/31.1034768*$BC$5)+($AR649*$BA$4/100*$BA$5)+($AS649*$BD$4/100*$BD$5)+($AT649*$BE$4/100*$BE$5))/($BB$4*$BB$5/31.1034768),AP649)</f>
        <v>0</v>
      </c>
      <c r="AV649" s="16" t="e">
        <f>IF(AR649&lt;&gt;"",(($AP649*$BB$4/31.1034768*$BB$5)+($AQ649*$BC$4/31.1034768*$BC$5)+($AR649*$BA$4/100*$BA$5)+($AS649*$BD$4/100*$BD$5)+($AT649*$BE$4/100*$BE$5))/($BA$4*$BA$5/100),($AP649*$BB$4/31.1034768*$BB$5)/($BA$4*$BA$5/100))</f>
        <v>#DIV/0!</v>
      </c>
      <c r="AW649" s="18">
        <f>IF(AR649&lt;&gt;"",($AP649*$BB$4/31.1034768)+($AQ649*$BC$4/31.1034768)+($AR649*$BA$4/100)+($AS649*$BD$4/100)+($AT649*$BE$4/100),($AP649*$BB$4/31.1034768))</f>
        <v>0</v>
      </c>
      <c r="AX649" s="19" t="str">
        <f>IF(AR649&lt;&gt;"",(AR649+($AS649*$BD$6)+($AT649*$BE$6)+($AP649*$BB$6)+($AQ649*$BC$6)),"")</f>
        <v/>
      </c>
      <c r="BA649" s="100"/>
      <c r="BB649" s="101"/>
      <c r="BC649" s="113"/>
      <c r="BD649" s="114"/>
      <c r="BE649" s="114"/>
      <c r="BF649" s="100"/>
      <c r="BG649" s="101"/>
      <c r="BI649" s="20"/>
      <c r="BJ649" s="31" t="s">
        <v>62</v>
      </c>
    </row>
    <row r="650" spans="1:62" s="20" customFormat="1" ht="12" customHeight="1" x14ac:dyDescent="0.2">
      <c r="A650" s="23" t="s">
        <v>620</v>
      </c>
      <c r="B650" s="20" t="s">
        <v>596</v>
      </c>
      <c r="C650" s="86">
        <v>20.5</v>
      </c>
      <c r="D650" s="86">
        <v>21.4</v>
      </c>
      <c r="E650" s="25">
        <f t="shared" si="0"/>
        <v>0.89999999999999858</v>
      </c>
      <c r="F650" s="20" t="s">
        <v>54</v>
      </c>
      <c r="H650" s="20" t="s">
        <v>263</v>
      </c>
      <c r="I650" s="20" t="s">
        <v>129</v>
      </c>
      <c r="J650" s="26"/>
      <c r="M650" s="20" t="s">
        <v>597</v>
      </c>
      <c r="O650" s="23" t="s">
        <v>598</v>
      </c>
      <c r="P650" s="23" t="s">
        <v>621</v>
      </c>
      <c r="Q650" s="23"/>
      <c r="R650" s="68"/>
      <c r="S650" s="73"/>
      <c r="T650" s="69"/>
      <c r="U650" s="69"/>
      <c r="V650" s="69"/>
      <c r="W650" s="69"/>
      <c r="X650" s="69"/>
      <c r="Y650" s="69"/>
      <c r="Z650" s="69"/>
      <c r="AA650" s="69"/>
      <c r="AB650" s="69"/>
      <c r="AC650" s="69"/>
      <c r="AD650" s="69"/>
      <c r="AE650" s="69"/>
      <c r="AF650" s="69"/>
      <c r="AG650" s="69"/>
      <c r="AH650" s="69"/>
      <c r="AI650" s="69"/>
      <c r="AO650" s="29">
        <f>D650-C650</f>
        <v>0.89999999999999858</v>
      </c>
      <c r="AP650" s="14">
        <f t="shared" si="1"/>
        <v>0</v>
      </c>
      <c r="AQ650" s="15" t="str">
        <f t="shared" si="2"/>
        <v/>
      </c>
      <c r="AR650" s="16" t="str">
        <f t="shared" si="3"/>
        <v/>
      </c>
      <c r="AS650" s="16" t="str">
        <f t="shared" si="4"/>
        <v/>
      </c>
      <c r="AT650" s="16" t="str">
        <f t="shared" si="5"/>
        <v/>
      </c>
      <c r="AU650" s="17">
        <f>IF(AR650&lt;&gt;"",(($AP650*$BB$4/31.1034768*$BB$5)+($AQ650*$BC$4/31.1034768*$BC$5)+($AR650*$BA$4/100*$BA$5)+($AS650*$BD$4/100*$BD$5)+($AT650*$BE$4/100*$BE$5))/($BB$4*$BB$5/31.1034768),AP650)</f>
        <v>0</v>
      </c>
      <c r="AV650" s="16" t="e">
        <f>IF(AR650&lt;&gt;"",(($AP650*$BB$4/31.1034768*$BB$5)+($AQ650*$BC$4/31.1034768*$BC$5)+($AR650*$BA$4/100*$BA$5)+($AS650*$BD$4/100*$BD$5)+($AT650*$BE$4/100*$BE$5))/($BA$4*$BA$5/100),($AP650*$BB$4/31.1034768*$BB$5)/($BA$4*$BA$5/100))</f>
        <v>#DIV/0!</v>
      </c>
      <c r="AW650" s="18">
        <f>IF(AR650&lt;&gt;"",($AP650*$BB$4/31.1034768)+($AQ650*$BC$4/31.1034768)+($AR650*$BA$4/100)+($AS650*$BD$4/100)+($AT650*$BE$4/100),($AP650*$BB$4/31.1034768))</f>
        <v>0</v>
      </c>
      <c r="AX650" s="19" t="str">
        <f>IF(AR650&lt;&gt;"",(AR650+($AS650*$BD$6)+($AT650*$BE$6)+($AP650*$BB$6)+($AQ650*$BC$6)),"")</f>
        <v/>
      </c>
      <c r="BA650" s="19"/>
      <c r="BB650" s="14"/>
      <c r="BC650" s="15"/>
      <c r="BD650" s="16"/>
      <c r="BE650" s="16"/>
      <c r="BF650" s="19"/>
      <c r="BG650" s="14"/>
      <c r="BI650" s="55" t="s">
        <v>600</v>
      </c>
      <c r="BJ650" s="31" t="s">
        <v>62</v>
      </c>
    </row>
    <row r="651" spans="1:62" s="20" customFormat="1" ht="12" customHeight="1" x14ac:dyDescent="0.2">
      <c r="A651" s="23" t="s">
        <v>622</v>
      </c>
      <c r="B651" s="20" t="s">
        <v>596</v>
      </c>
      <c r="C651" s="86">
        <v>21.4</v>
      </c>
      <c r="D651" s="86">
        <v>22.55</v>
      </c>
      <c r="E651" s="25">
        <f t="shared" si="0"/>
        <v>1.1500000000000021</v>
      </c>
      <c r="F651" s="20" t="s">
        <v>54</v>
      </c>
      <c r="H651" s="20" t="s">
        <v>263</v>
      </c>
      <c r="I651" s="20" t="s">
        <v>129</v>
      </c>
      <c r="J651" s="26"/>
      <c r="M651" s="20" t="s">
        <v>597</v>
      </c>
      <c r="O651" s="23" t="s">
        <v>598</v>
      </c>
      <c r="P651" s="23" t="s">
        <v>621</v>
      </c>
      <c r="Q651" s="23"/>
      <c r="R651" s="23"/>
      <c r="S651" s="19"/>
      <c r="AO651" s="29">
        <f>D651-C651</f>
        <v>1.1500000000000021</v>
      </c>
      <c r="AP651" s="14">
        <f t="shared" si="1"/>
        <v>0</v>
      </c>
      <c r="AQ651" s="15" t="str">
        <f t="shared" si="2"/>
        <v/>
      </c>
      <c r="AR651" s="16" t="str">
        <f t="shared" si="3"/>
        <v/>
      </c>
      <c r="AS651" s="16" t="str">
        <f t="shared" si="4"/>
        <v/>
      </c>
      <c r="AT651" s="16" t="str">
        <f t="shared" si="5"/>
        <v/>
      </c>
      <c r="AU651" s="17">
        <f>IF(AR651&lt;&gt;"",(($AP651*$BB$4/31.1034768*$BB$5)+($AQ651*$BC$4/31.1034768*$BC$5)+($AR651*$BA$4/100*$BA$5)+($AS651*$BD$4/100*$BD$5)+($AT651*$BE$4/100*$BE$5))/($BB$4*$BB$5/31.1034768),AP651)</f>
        <v>0</v>
      </c>
      <c r="AV651" s="16" t="e">
        <f>IF(AR651&lt;&gt;"",(($AP651*$BB$4/31.1034768*$BB$5)+($AQ651*$BC$4/31.1034768*$BC$5)+($AR651*$BA$4/100*$BA$5)+($AS651*$BD$4/100*$BD$5)+($AT651*$BE$4/100*$BE$5))/($BA$4*$BA$5/100),($AP651*$BB$4/31.1034768*$BB$5)/($BA$4*$BA$5/100))</f>
        <v>#DIV/0!</v>
      </c>
      <c r="AW651" s="18">
        <f>IF(AR651&lt;&gt;"",($AP651*$BB$4/31.1034768)+($AQ651*$BC$4/31.1034768)+($AR651*$BA$4/100)+($AS651*$BD$4/100)+($AT651*$BE$4/100),($AP651*$BB$4/31.1034768))</f>
        <v>0</v>
      </c>
      <c r="AX651" s="19" t="str">
        <f>IF(AR651&lt;&gt;"",(AR651+($AS651*$BD$6)+($AT651*$BE$6)+($AP651*$BB$6)+($AQ651*$BC$6)),"")</f>
        <v/>
      </c>
      <c r="BA651" s="19"/>
      <c r="BB651" s="14"/>
      <c r="BC651" s="15"/>
      <c r="BD651" s="16"/>
      <c r="BE651" s="16"/>
      <c r="BF651" s="19"/>
      <c r="BG651" s="14"/>
      <c r="BI651" s="55" t="s">
        <v>600</v>
      </c>
      <c r="BJ651" s="31" t="s">
        <v>62</v>
      </c>
    </row>
    <row r="652" spans="1:62" s="20" customFormat="1" ht="12" customHeight="1" x14ac:dyDescent="0.2">
      <c r="A652" s="23" t="s">
        <v>623</v>
      </c>
      <c r="B652" s="20" t="s">
        <v>596</v>
      </c>
      <c r="C652" s="86">
        <v>22.55</v>
      </c>
      <c r="D652" s="86">
        <v>24</v>
      </c>
      <c r="E652" s="25">
        <f t="shared" si="0"/>
        <v>1.4499999999999993</v>
      </c>
      <c r="F652" s="20" t="s">
        <v>54</v>
      </c>
      <c r="H652" s="20" t="s">
        <v>263</v>
      </c>
      <c r="I652" s="20" t="s">
        <v>129</v>
      </c>
      <c r="J652" s="26"/>
      <c r="M652" s="20" t="s">
        <v>597</v>
      </c>
      <c r="O652" s="23" t="s">
        <v>598</v>
      </c>
      <c r="P652" s="23" t="s">
        <v>621</v>
      </c>
      <c r="Q652" s="23"/>
      <c r="R652" s="23"/>
      <c r="S652" s="19"/>
      <c r="AO652" s="29">
        <f>D652-C652</f>
        <v>1.4499999999999993</v>
      </c>
      <c r="AP652" s="14">
        <f t="shared" si="1"/>
        <v>0</v>
      </c>
      <c r="AQ652" s="15" t="str">
        <f t="shared" si="2"/>
        <v/>
      </c>
      <c r="AR652" s="16" t="str">
        <f t="shared" si="3"/>
        <v/>
      </c>
      <c r="AS652" s="16" t="str">
        <f t="shared" si="4"/>
        <v/>
      </c>
      <c r="AT652" s="16" t="str">
        <f t="shared" si="5"/>
        <v/>
      </c>
      <c r="AU652" s="17">
        <f>IF(AR652&lt;&gt;"",(($AP652*$BB$4/31.1034768*$BB$5)+($AQ652*$BC$4/31.1034768*$BC$5)+($AR652*$BA$4/100*$BA$5)+($AS652*$BD$4/100*$BD$5)+($AT652*$BE$4/100*$BE$5))/($BB$4*$BB$5/31.1034768),AP652)</f>
        <v>0</v>
      </c>
      <c r="AV652" s="16" t="e">
        <f>IF(AR652&lt;&gt;"",(($AP652*$BB$4/31.1034768*$BB$5)+($AQ652*$BC$4/31.1034768*$BC$5)+($AR652*$BA$4/100*$BA$5)+($AS652*$BD$4/100*$BD$5)+($AT652*$BE$4/100*$BE$5))/($BA$4*$BA$5/100),($AP652*$BB$4/31.1034768*$BB$5)/($BA$4*$BA$5/100))</f>
        <v>#DIV/0!</v>
      </c>
      <c r="AW652" s="18">
        <f>IF(AR652&lt;&gt;"",($AP652*$BB$4/31.1034768)+($AQ652*$BC$4/31.1034768)+($AR652*$BA$4/100)+($AS652*$BD$4/100)+($AT652*$BE$4/100),($AP652*$BB$4/31.1034768))</f>
        <v>0</v>
      </c>
      <c r="AX652" s="19" t="str">
        <f>IF(AR652&lt;&gt;"",(AR652+($AS652*$BD$6)+($AT652*$BE$6)+($AP652*$BB$6)+($AQ652*$BC$6)),"")</f>
        <v/>
      </c>
      <c r="BA652" s="19"/>
      <c r="BB652" s="14"/>
      <c r="BC652" s="15"/>
      <c r="BD652" s="16"/>
      <c r="BE652" s="16"/>
      <c r="BF652" s="19"/>
      <c r="BG652" s="14"/>
      <c r="BI652" s="55" t="s">
        <v>600</v>
      </c>
      <c r="BJ652" s="31" t="s">
        <v>62</v>
      </c>
    </row>
    <row r="653" spans="1:62" s="20" customFormat="1" ht="12" customHeight="1" x14ac:dyDescent="0.2">
      <c r="A653" s="23" t="s">
        <v>624</v>
      </c>
      <c r="B653" s="20" t="s">
        <v>596</v>
      </c>
      <c r="C653" s="86">
        <v>24</v>
      </c>
      <c r="D653" s="86">
        <v>26</v>
      </c>
      <c r="E653" s="25">
        <f t="shared" si="0"/>
        <v>2</v>
      </c>
      <c r="F653" s="20" t="s">
        <v>54</v>
      </c>
      <c r="H653" s="20" t="s">
        <v>263</v>
      </c>
      <c r="I653" s="20" t="s">
        <v>129</v>
      </c>
      <c r="J653" s="26"/>
      <c r="M653" s="20" t="s">
        <v>597</v>
      </c>
      <c r="O653" s="23" t="s">
        <v>598</v>
      </c>
      <c r="P653" s="23" t="s">
        <v>621</v>
      </c>
      <c r="Q653" s="23"/>
      <c r="R653" s="23"/>
      <c r="S653" s="19"/>
      <c r="AO653" s="29">
        <f>D653-C653</f>
        <v>2</v>
      </c>
      <c r="AP653" s="14">
        <f t="shared" si="1"/>
        <v>0</v>
      </c>
      <c r="AQ653" s="15" t="str">
        <f t="shared" si="2"/>
        <v/>
      </c>
      <c r="AR653" s="16" t="str">
        <f t="shared" si="3"/>
        <v/>
      </c>
      <c r="AS653" s="16" t="str">
        <f t="shared" si="4"/>
        <v/>
      </c>
      <c r="AT653" s="16" t="str">
        <f t="shared" si="5"/>
        <v/>
      </c>
      <c r="AU653" s="17">
        <f>IF(AR653&lt;&gt;"",(($AP653*$BB$4/31.1034768*$BB$5)+($AQ653*$BC$4/31.1034768*$BC$5)+($AR653*$BA$4/100*$BA$5)+($AS653*$BD$4/100*$BD$5)+($AT653*$BE$4/100*$BE$5))/($BB$4*$BB$5/31.1034768),AP653)</f>
        <v>0</v>
      </c>
      <c r="AV653" s="16" t="e">
        <f>IF(AR653&lt;&gt;"",(($AP653*$BB$4/31.1034768*$BB$5)+($AQ653*$BC$4/31.1034768*$BC$5)+($AR653*$BA$4/100*$BA$5)+($AS653*$BD$4/100*$BD$5)+($AT653*$BE$4/100*$BE$5))/($BA$4*$BA$5/100),($AP653*$BB$4/31.1034768*$BB$5)/($BA$4*$BA$5/100))</f>
        <v>#DIV/0!</v>
      </c>
      <c r="AW653" s="18">
        <f>IF(AR653&lt;&gt;"",($AP653*$BB$4/31.1034768)+($AQ653*$BC$4/31.1034768)+($AR653*$BA$4/100)+($AS653*$BD$4/100)+($AT653*$BE$4/100),($AP653*$BB$4/31.1034768))</f>
        <v>0</v>
      </c>
      <c r="AX653" s="19" t="str">
        <f>IF(AR653&lt;&gt;"",(AR653+($AS653*$BD$6)+($AT653*$BE$6)+($AP653*$BB$6)+($AQ653*$BC$6)),"")</f>
        <v/>
      </c>
      <c r="BA653" s="19"/>
      <c r="BB653" s="14"/>
      <c r="BC653" s="15"/>
      <c r="BD653" s="16"/>
      <c r="BE653" s="16"/>
      <c r="BF653" s="19"/>
      <c r="BG653" s="14"/>
      <c r="BI653" s="55" t="s">
        <v>600</v>
      </c>
      <c r="BJ653" s="31" t="s">
        <v>62</v>
      </c>
    </row>
    <row r="654" spans="1:62" s="20" customFormat="1" ht="12" customHeight="1" x14ac:dyDescent="0.2">
      <c r="A654" s="23" t="s">
        <v>625</v>
      </c>
      <c r="B654" s="20" t="s">
        <v>596</v>
      </c>
      <c r="C654" s="86">
        <v>26</v>
      </c>
      <c r="D654" s="86">
        <v>28</v>
      </c>
      <c r="E654" s="25">
        <f t="shared" si="0"/>
        <v>2</v>
      </c>
      <c r="F654" s="20" t="s">
        <v>54</v>
      </c>
      <c r="H654" s="20" t="s">
        <v>263</v>
      </c>
      <c r="I654" s="20" t="s">
        <v>129</v>
      </c>
      <c r="J654" s="26"/>
      <c r="M654" s="20" t="s">
        <v>597</v>
      </c>
      <c r="O654" s="23" t="s">
        <v>598</v>
      </c>
      <c r="P654" s="23" t="s">
        <v>621</v>
      </c>
      <c r="Q654" s="23"/>
      <c r="R654" s="23"/>
      <c r="S654" s="19"/>
      <c r="AO654" s="29">
        <f>D654-C654</f>
        <v>2</v>
      </c>
      <c r="AP654" s="14">
        <f t="shared" si="1"/>
        <v>0</v>
      </c>
      <c r="AQ654" s="15" t="str">
        <f t="shared" si="2"/>
        <v/>
      </c>
      <c r="AR654" s="16" t="str">
        <f t="shared" si="3"/>
        <v/>
      </c>
      <c r="AS654" s="16" t="str">
        <f t="shared" si="4"/>
        <v/>
      </c>
      <c r="AT654" s="16" t="str">
        <f t="shared" si="5"/>
        <v/>
      </c>
      <c r="AU654" s="17">
        <f>IF(AR654&lt;&gt;"",(($AP654*$BB$4/31.1034768*$BB$5)+($AQ654*$BC$4/31.1034768*$BC$5)+($AR654*$BA$4/100*$BA$5)+($AS654*$BD$4/100*$BD$5)+($AT654*$BE$4/100*$BE$5))/($BB$4*$BB$5/31.1034768),AP654)</f>
        <v>0</v>
      </c>
      <c r="AV654" s="16" t="e">
        <f>IF(AR654&lt;&gt;"",(($AP654*$BB$4/31.1034768*$BB$5)+($AQ654*$BC$4/31.1034768*$BC$5)+($AR654*$BA$4/100*$BA$5)+($AS654*$BD$4/100*$BD$5)+($AT654*$BE$4/100*$BE$5))/($BA$4*$BA$5/100),($AP654*$BB$4/31.1034768*$BB$5)/($BA$4*$BA$5/100))</f>
        <v>#DIV/0!</v>
      </c>
      <c r="AW654" s="18">
        <f>IF(AR654&lt;&gt;"",($AP654*$BB$4/31.1034768)+($AQ654*$BC$4/31.1034768)+($AR654*$BA$4/100)+($AS654*$BD$4/100)+($AT654*$BE$4/100),($AP654*$BB$4/31.1034768))</f>
        <v>0</v>
      </c>
      <c r="AX654" s="19" t="str">
        <f>IF(AR654&lt;&gt;"",(AR654+($AS654*$BD$6)+($AT654*$BE$6)+($AP654*$BB$6)+($AQ654*$BC$6)),"")</f>
        <v/>
      </c>
      <c r="BA654" s="19"/>
      <c r="BB654" s="14"/>
      <c r="BC654" s="15"/>
      <c r="BD654" s="16"/>
      <c r="BE654" s="16"/>
      <c r="BF654" s="19"/>
      <c r="BG654" s="14"/>
      <c r="BI654" s="55" t="s">
        <v>600</v>
      </c>
      <c r="BJ654" s="31" t="s">
        <v>62</v>
      </c>
    </row>
    <row r="655" spans="1:62" s="20" customFormat="1" ht="12" customHeight="1" x14ac:dyDescent="0.2">
      <c r="A655" s="23" t="s">
        <v>626</v>
      </c>
      <c r="B655" s="20" t="s">
        <v>596</v>
      </c>
      <c r="C655" s="86">
        <v>28</v>
      </c>
      <c r="D655" s="86">
        <v>30.35</v>
      </c>
      <c r="E655" s="25">
        <f t="shared" si="0"/>
        <v>2.3500000000000014</v>
      </c>
      <c r="F655" s="20" t="s">
        <v>54</v>
      </c>
      <c r="H655" s="20" t="s">
        <v>263</v>
      </c>
      <c r="I655" s="20" t="s">
        <v>129</v>
      </c>
      <c r="J655" s="26"/>
      <c r="M655" s="20" t="s">
        <v>597</v>
      </c>
      <c r="O655" s="23" t="s">
        <v>598</v>
      </c>
      <c r="P655" s="23" t="s">
        <v>621</v>
      </c>
      <c r="Q655" s="23"/>
      <c r="R655" s="23"/>
      <c r="S655" s="19"/>
      <c r="AO655" s="29">
        <f>D655-C655</f>
        <v>2.3500000000000014</v>
      </c>
      <c r="AP655" s="14">
        <f t="shared" si="1"/>
        <v>0</v>
      </c>
      <c r="AQ655" s="15" t="str">
        <f t="shared" si="2"/>
        <v/>
      </c>
      <c r="AR655" s="16" t="str">
        <f t="shared" si="3"/>
        <v/>
      </c>
      <c r="AS655" s="16" t="str">
        <f t="shared" si="4"/>
        <v/>
      </c>
      <c r="AT655" s="16" t="str">
        <f t="shared" si="5"/>
        <v/>
      </c>
      <c r="AU655" s="17">
        <f>IF(AR655&lt;&gt;"",(($AP655*$BB$4/31.1034768*$BB$5)+($AQ655*$BC$4/31.1034768*$BC$5)+($AR655*$BA$4/100*$BA$5)+($AS655*$BD$4/100*$BD$5)+($AT655*$BE$4/100*$BE$5))/($BB$4*$BB$5/31.1034768),AP655)</f>
        <v>0</v>
      </c>
      <c r="AV655" s="16" t="e">
        <f>IF(AR655&lt;&gt;"",(($AP655*$BB$4/31.1034768*$BB$5)+($AQ655*$BC$4/31.1034768*$BC$5)+($AR655*$BA$4/100*$BA$5)+($AS655*$BD$4/100*$BD$5)+($AT655*$BE$4/100*$BE$5))/($BA$4*$BA$5/100),($AP655*$BB$4/31.1034768*$BB$5)/($BA$4*$BA$5/100))</f>
        <v>#DIV/0!</v>
      </c>
      <c r="AW655" s="18">
        <f>IF(AR655&lt;&gt;"",($AP655*$BB$4/31.1034768)+($AQ655*$BC$4/31.1034768)+($AR655*$BA$4/100)+($AS655*$BD$4/100)+($AT655*$BE$4/100),($AP655*$BB$4/31.1034768))</f>
        <v>0</v>
      </c>
      <c r="AX655" s="19" t="str">
        <f>IF(AR655&lt;&gt;"",(AR655+($AS655*$BD$6)+($AT655*$BE$6)+($AP655*$BB$6)+($AQ655*$BC$6)),"")</f>
        <v/>
      </c>
      <c r="BA655" s="19"/>
      <c r="BB655" s="14"/>
      <c r="BC655" s="15"/>
      <c r="BD655" s="16"/>
      <c r="BE655" s="16"/>
      <c r="BF655" s="19"/>
      <c r="BG655" s="14"/>
      <c r="BI655" s="55" t="s">
        <v>600</v>
      </c>
      <c r="BJ655" s="31" t="s">
        <v>62</v>
      </c>
    </row>
    <row r="656" spans="1:62" s="20" customFormat="1" ht="12" customHeight="1" x14ac:dyDescent="0.2">
      <c r="A656" s="23" t="s">
        <v>627</v>
      </c>
      <c r="B656" s="20" t="s">
        <v>596</v>
      </c>
      <c r="C656" s="86">
        <v>30.35</v>
      </c>
      <c r="D656" s="86">
        <v>32</v>
      </c>
      <c r="E656" s="25">
        <f t="shared" si="0"/>
        <v>1.6499999999999986</v>
      </c>
      <c r="F656" s="20" t="s">
        <v>54</v>
      </c>
      <c r="H656" s="20" t="s">
        <v>263</v>
      </c>
      <c r="I656" s="20" t="s">
        <v>129</v>
      </c>
      <c r="J656" s="26"/>
      <c r="M656" s="20" t="s">
        <v>597</v>
      </c>
      <c r="O656" s="23" t="s">
        <v>598</v>
      </c>
      <c r="P656" s="23" t="s">
        <v>628</v>
      </c>
      <c r="Q656" s="23"/>
      <c r="R656" s="23"/>
      <c r="S656" s="19"/>
      <c r="AO656" s="29">
        <f>D656-C656</f>
        <v>1.6499999999999986</v>
      </c>
      <c r="AP656" s="14">
        <f t="shared" si="1"/>
        <v>0</v>
      </c>
      <c r="AQ656" s="15" t="str">
        <f t="shared" si="2"/>
        <v/>
      </c>
      <c r="AR656" s="16" t="str">
        <f t="shared" si="3"/>
        <v/>
      </c>
      <c r="AS656" s="16" t="str">
        <f t="shared" si="4"/>
        <v/>
      </c>
      <c r="AT656" s="16" t="str">
        <f t="shared" si="5"/>
        <v/>
      </c>
      <c r="AU656" s="17">
        <f>IF(AR656&lt;&gt;"",(($AP656*$BB$4/31.1034768*$BB$5)+($AQ656*$BC$4/31.1034768*$BC$5)+($AR656*$BA$4/100*$BA$5)+($AS656*$BD$4/100*$BD$5)+($AT656*$BE$4/100*$BE$5))/($BB$4*$BB$5/31.1034768),AP656)</f>
        <v>0</v>
      </c>
      <c r="AV656" s="16" t="e">
        <f>IF(AR656&lt;&gt;"",(($AP656*$BB$4/31.1034768*$BB$5)+($AQ656*$BC$4/31.1034768*$BC$5)+($AR656*$BA$4/100*$BA$5)+($AS656*$BD$4/100*$BD$5)+($AT656*$BE$4/100*$BE$5))/($BA$4*$BA$5/100),($AP656*$BB$4/31.1034768*$BB$5)/($BA$4*$BA$5/100))</f>
        <v>#DIV/0!</v>
      </c>
      <c r="AW656" s="18">
        <f>IF(AR656&lt;&gt;"",($AP656*$BB$4/31.1034768)+($AQ656*$BC$4/31.1034768)+($AR656*$BA$4/100)+($AS656*$BD$4/100)+($AT656*$BE$4/100),($AP656*$BB$4/31.1034768))</f>
        <v>0</v>
      </c>
      <c r="AX656" s="19" t="str">
        <f>IF(AR656&lt;&gt;"",(AR656+($AS656*$BD$6)+($AT656*$BE$6)+($AP656*$BB$6)+($AQ656*$BC$6)),"")</f>
        <v/>
      </c>
      <c r="BA656" s="19"/>
      <c r="BB656" s="14"/>
      <c r="BC656" s="15"/>
      <c r="BD656" s="16"/>
      <c r="BE656" s="16"/>
      <c r="BF656" s="19"/>
      <c r="BG656" s="14"/>
      <c r="BI656" s="55" t="s">
        <v>600</v>
      </c>
      <c r="BJ656" s="31" t="s">
        <v>62</v>
      </c>
    </row>
    <row r="657" spans="1:62" s="20" customFormat="1" ht="12" customHeight="1" x14ac:dyDescent="0.2">
      <c r="A657" s="23" t="s">
        <v>629</v>
      </c>
      <c r="B657" s="20" t="s">
        <v>596</v>
      </c>
      <c r="C657" s="86">
        <v>32</v>
      </c>
      <c r="D657" s="86">
        <v>34</v>
      </c>
      <c r="E657" s="25">
        <f t="shared" si="0"/>
        <v>2</v>
      </c>
      <c r="F657" s="20" t="s">
        <v>54</v>
      </c>
      <c r="H657" s="20" t="s">
        <v>263</v>
      </c>
      <c r="I657" s="20" t="s">
        <v>129</v>
      </c>
      <c r="J657" s="26"/>
      <c r="M657" s="20" t="s">
        <v>597</v>
      </c>
      <c r="O657" s="23" t="s">
        <v>598</v>
      </c>
      <c r="P657" s="23" t="s">
        <v>628</v>
      </c>
      <c r="Q657" s="23"/>
      <c r="R657" s="103"/>
      <c r="S657" s="100"/>
      <c r="T657" s="99"/>
      <c r="U657" s="99"/>
      <c r="V657" s="99"/>
      <c r="W657" s="99"/>
      <c r="X657" s="99"/>
      <c r="Y657" s="99"/>
      <c r="Z657" s="99"/>
      <c r="AA657" s="99"/>
      <c r="AB657" s="99"/>
      <c r="AC657" s="99"/>
      <c r="AD657" s="99"/>
      <c r="AE657" s="99"/>
      <c r="AF657" s="99"/>
      <c r="AG657" s="99"/>
      <c r="AH657" s="99"/>
      <c r="AI657" s="99"/>
      <c r="AO657" s="29">
        <f>D657-C657</f>
        <v>2</v>
      </c>
      <c r="AP657" s="14">
        <f t="shared" si="1"/>
        <v>0</v>
      </c>
      <c r="AQ657" s="15" t="str">
        <f t="shared" si="2"/>
        <v/>
      </c>
      <c r="AR657" s="16" t="str">
        <f t="shared" si="3"/>
        <v/>
      </c>
      <c r="AS657" s="16" t="str">
        <f t="shared" si="4"/>
        <v/>
      </c>
      <c r="AT657" s="16" t="str">
        <f t="shared" si="5"/>
        <v/>
      </c>
      <c r="AU657" s="17">
        <f>IF(AR657&lt;&gt;"",(($AP657*$BB$4/31.1034768*$BB$5)+($AQ657*$BC$4/31.1034768*$BC$5)+($AR657*$BA$4/100*$BA$5)+($AS657*$BD$4/100*$BD$5)+($AT657*$BE$4/100*$BE$5))/($BB$4*$BB$5/31.1034768),AP657)</f>
        <v>0</v>
      </c>
      <c r="AV657" s="16" t="e">
        <f>IF(AR657&lt;&gt;"",(($AP657*$BB$4/31.1034768*$BB$5)+($AQ657*$BC$4/31.1034768*$BC$5)+($AR657*$BA$4/100*$BA$5)+($AS657*$BD$4/100*$BD$5)+($AT657*$BE$4/100*$BE$5))/($BA$4*$BA$5/100),($AP657*$BB$4/31.1034768*$BB$5)/($BA$4*$BA$5/100))</f>
        <v>#DIV/0!</v>
      </c>
      <c r="AW657" s="18">
        <f>IF(AR657&lt;&gt;"",($AP657*$BB$4/31.1034768)+($AQ657*$BC$4/31.1034768)+($AR657*$BA$4/100)+($AS657*$BD$4/100)+($AT657*$BE$4/100),($AP657*$BB$4/31.1034768))</f>
        <v>0</v>
      </c>
      <c r="AX657" s="19" t="str">
        <f>IF(AR657&lt;&gt;"",(AR657+($AS657*$BD$6)+($AT657*$BE$6)+($AP657*$BB$6)+($AQ657*$BC$6)),"")</f>
        <v/>
      </c>
      <c r="BA657" s="19"/>
      <c r="BB657" s="14"/>
      <c r="BC657" s="15"/>
      <c r="BD657" s="16"/>
      <c r="BE657" s="16"/>
      <c r="BF657" s="19"/>
      <c r="BG657" s="14"/>
      <c r="BI657" s="55" t="s">
        <v>600</v>
      </c>
      <c r="BJ657" s="31" t="s">
        <v>62</v>
      </c>
    </row>
    <row r="658" spans="1:62" s="20" customFormat="1" ht="12" customHeight="1" x14ac:dyDescent="0.2">
      <c r="A658" s="23" t="s">
        <v>630</v>
      </c>
      <c r="B658" s="20" t="s">
        <v>596</v>
      </c>
      <c r="C658" s="86">
        <v>34</v>
      </c>
      <c r="D658" s="86">
        <v>36</v>
      </c>
      <c r="E658" s="25">
        <f t="shared" si="0"/>
        <v>2</v>
      </c>
      <c r="F658" s="20" t="s">
        <v>54</v>
      </c>
      <c r="H658" s="20" t="s">
        <v>263</v>
      </c>
      <c r="I658" s="20" t="s">
        <v>129</v>
      </c>
      <c r="J658" s="26"/>
      <c r="M658" s="20" t="s">
        <v>597</v>
      </c>
      <c r="O658" s="23" t="s">
        <v>598</v>
      </c>
      <c r="P658" s="23" t="s">
        <v>628</v>
      </c>
      <c r="Q658" s="23"/>
      <c r="R658" s="23"/>
      <c r="S658" s="19"/>
      <c r="AO658" s="29">
        <f>D658-C658</f>
        <v>2</v>
      </c>
      <c r="AP658" s="14">
        <f t="shared" si="1"/>
        <v>0</v>
      </c>
      <c r="AQ658" s="15" t="str">
        <f t="shared" si="2"/>
        <v/>
      </c>
      <c r="AR658" s="16" t="str">
        <f t="shared" si="3"/>
        <v/>
      </c>
      <c r="AS658" s="16" t="str">
        <f t="shared" si="4"/>
        <v/>
      </c>
      <c r="AT658" s="16" t="str">
        <f t="shared" si="5"/>
        <v/>
      </c>
      <c r="AU658" s="17">
        <f>IF(AR658&lt;&gt;"",(($AP658*$BB$4/31.1034768*$BB$5)+($AQ658*$BC$4/31.1034768*$BC$5)+($AR658*$BA$4/100*$BA$5)+($AS658*$BD$4/100*$BD$5)+($AT658*$BE$4/100*$BE$5))/($BB$4*$BB$5/31.1034768),AP658)</f>
        <v>0</v>
      </c>
      <c r="AV658" s="16" t="e">
        <f>IF(AR658&lt;&gt;"",(($AP658*$BB$4/31.1034768*$BB$5)+($AQ658*$BC$4/31.1034768*$BC$5)+($AR658*$BA$4/100*$BA$5)+($AS658*$BD$4/100*$BD$5)+($AT658*$BE$4/100*$BE$5))/($BA$4*$BA$5/100),($AP658*$BB$4/31.1034768*$BB$5)/($BA$4*$BA$5/100))</f>
        <v>#DIV/0!</v>
      </c>
      <c r="AW658" s="18">
        <f>IF(AR658&lt;&gt;"",($AP658*$BB$4/31.1034768)+($AQ658*$BC$4/31.1034768)+($AR658*$BA$4/100)+($AS658*$BD$4/100)+($AT658*$BE$4/100),($AP658*$BB$4/31.1034768))</f>
        <v>0</v>
      </c>
      <c r="AX658" s="19" t="str">
        <f>IF(AR658&lt;&gt;"",(AR658+($AS658*$BD$6)+($AT658*$BE$6)+($AP658*$BB$6)+($AQ658*$BC$6)),"")</f>
        <v/>
      </c>
      <c r="BA658" s="19"/>
      <c r="BB658" s="14"/>
      <c r="BC658" s="15"/>
      <c r="BD658" s="16"/>
      <c r="BE658" s="16"/>
      <c r="BF658" s="19"/>
      <c r="BG658" s="14"/>
      <c r="BI658" s="55" t="s">
        <v>600</v>
      </c>
      <c r="BJ658" s="31" t="s">
        <v>62</v>
      </c>
    </row>
    <row r="659" spans="1:62" s="99" customFormat="1" ht="12" customHeight="1" x14ac:dyDescent="0.2">
      <c r="A659" s="32" t="s">
        <v>631</v>
      </c>
      <c r="B659" s="33" t="s">
        <v>632</v>
      </c>
      <c r="C659" s="88">
        <v>0</v>
      </c>
      <c r="D659" s="88">
        <v>28.27</v>
      </c>
      <c r="E659" s="35">
        <f t="shared" si="0"/>
        <v>28.27</v>
      </c>
      <c r="F659" s="33" t="s">
        <v>64</v>
      </c>
      <c r="G659" s="32"/>
      <c r="H659" s="33"/>
      <c r="I659" s="33"/>
      <c r="J659" s="36"/>
      <c r="K659" s="33"/>
      <c r="L659" s="33"/>
      <c r="M659" s="33"/>
      <c r="N659" s="33"/>
      <c r="O659" s="103"/>
      <c r="P659" s="32"/>
      <c r="Q659" s="103"/>
      <c r="R659" s="23"/>
      <c r="S659" s="19"/>
      <c r="T659" s="20"/>
      <c r="U659" s="20"/>
      <c r="V659" s="20"/>
      <c r="W659" s="20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O659" s="112">
        <f>D659-C659</f>
        <v>28.27</v>
      </c>
      <c r="AP659" s="14">
        <f t="shared" si="1"/>
        <v>0</v>
      </c>
      <c r="AQ659" s="15" t="str">
        <f t="shared" si="2"/>
        <v/>
      </c>
      <c r="AR659" s="16" t="str">
        <f t="shared" si="3"/>
        <v/>
      </c>
      <c r="AS659" s="16" t="str">
        <f t="shared" si="4"/>
        <v/>
      </c>
      <c r="AT659" s="16" t="str">
        <f t="shared" si="5"/>
        <v/>
      </c>
      <c r="AU659" s="17">
        <f>IF(AR659&lt;&gt;"",(($AP659*$BB$4/31.1034768*$BB$5)+($AQ659*$BC$4/31.1034768*$BC$5)+($AR659*$BA$4/100*$BA$5)+($AS659*$BD$4/100*$BD$5)+($AT659*$BE$4/100*$BE$5))/($BB$4*$BB$5/31.1034768),AP659)</f>
        <v>0</v>
      </c>
      <c r="AV659" s="16" t="e">
        <f>IF(AR659&lt;&gt;"",(($AP659*$BB$4/31.1034768*$BB$5)+($AQ659*$BC$4/31.1034768*$BC$5)+($AR659*$BA$4/100*$BA$5)+($AS659*$BD$4/100*$BD$5)+($AT659*$BE$4/100*$BE$5))/($BA$4*$BA$5/100),($AP659*$BB$4/31.1034768*$BB$5)/($BA$4*$BA$5/100))</f>
        <v>#DIV/0!</v>
      </c>
      <c r="AW659" s="18">
        <f>IF(AR659&lt;&gt;"",($AP659*$BB$4/31.1034768)+($AQ659*$BC$4/31.1034768)+($AR659*$BA$4/100)+($AS659*$BD$4/100)+($AT659*$BE$4/100),($AP659*$BB$4/31.1034768))</f>
        <v>0</v>
      </c>
      <c r="AX659" s="19" t="str">
        <f>IF(AR659&lt;&gt;"",(AR659+($AS659*$BD$6)+($AT659*$BE$6)+($AP659*$BB$6)+($AQ659*$BC$6)),"")</f>
        <v/>
      </c>
      <c r="BF659" s="100"/>
      <c r="BG659" s="101"/>
      <c r="BI659" s="20"/>
      <c r="BJ659" s="20"/>
    </row>
    <row r="660" spans="1:62" s="20" customFormat="1" ht="12" customHeight="1" x14ac:dyDescent="0.2">
      <c r="A660" s="23" t="s">
        <v>633</v>
      </c>
      <c r="B660" s="20" t="s">
        <v>632</v>
      </c>
      <c r="C660" s="86">
        <v>28.27</v>
      </c>
      <c r="D660" s="86">
        <v>29.15</v>
      </c>
      <c r="E660" s="25">
        <f t="shared" si="0"/>
        <v>0.87999999999999901</v>
      </c>
      <c r="F660" s="20" t="s">
        <v>54</v>
      </c>
      <c r="G660" s="23"/>
      <c r="H660" s="20" t="s">
        <v>263</v>
      </c>
      <c r="I660" s="20" t="s">
        <v>129</v>
      </c>
      <c r="J660" s="26"/>
      <c r="M660" s="20" t="s">
        <v>528</v>
      </c>
      <c r="O660" s="23" t="s">
        <v>132</v>
      </c>
      <c r="P660" s="23"/>
      <c r="Q660" s="110" t="s">
        <v>530</v>
      </c>
      <c r="R660" s="110" t="s">
        <v>633</v>
      </c>
      <c r="S660" s="110">
        <v>0.04</v>
      </c>
      <c r="T660" s="110"/>
      <c r="U660" s="110"/>
      <c r="V660" s="110">
        <v>84</v>
      </c>
      <c r="W660" s="110">
        <v>5</v>
      </c>
      <c r="X660" s="110"/>
      <c r="Y660" s="110">
        <v>385</v>
      </c>
      <c r="Z660" s="110"/>
      <c r="AA660" s="110">
        <v>276</v>
      </c>
      <c r="AB660" s="110">
        <v>0.5</v>
      </c>
      <c r="AC660" s="110"/>
      <c r="AD660" s="110">
        <v>124</v>
      </c>
      <c r="AE660" s="110">
        <v>26355</v>
      </c>
      <c r="AF660" s="110">
        <v>200</v>
      </c>
      <c r="AG660" s="110">
        <v>10</v>
      </c>
      <c r="AH660" s="110">
        <v>16</v>
      </c>
      <c r="AI660" s="110">
        <v>10</v>
      </c>
      <c r="AJ660" s="33"/>
      <c r="AO660" s="29">
        <f>D660-C660</f>
        <v>0.87999999999999901</v>
      </c>
      <c r="AP660" s="14">
        <f t="shared" si="1"/>
        <v>0.04</v>
      </c>
      <c r="AQ660" s="15">
        <f t="shared" si="2"/>
        <v>0.5</v>
      </c>
      <c r="AR660" s="16">
        <f t="shared" si="3"/>
        <v>3.85E-2</v>
      </c>
      <c r="AS660" s="16">
        <f t="shared" si="4"/>
        <v>5.0000000000000001E-4</v>
      </c>
      <c r="AT660" s="16">
        <f t="shared" si="5"/>
        <v>8.3999999999999995E-3</v>
      </c>
      <c r="AU660" s="17" t="e">
        <f>IF(AR660&lt;&gt;"",(($AP660*$BB$4/31.1034768*$BB$5)+($AQ660*$BC$4/31.1034768*$BC$5)+($AR660*$BA$4/100*$BA$5)+($AS660*$BD$4/100*$BD$5)+($AT660*$BE$4/100*$BE$5))/($BB$4*$BB$5/31.1034768),AP660)</f>
        <v>#DIV/0!</v>
      </c>
      <c r="AV660" s="16" t="e">
        <f>IF(AR660&lt;&gt;"",(($AP660*$BB$4/31.1034768*$BB$5)+($AQ660*$BC$4/31.1034768*$BC$5)+($AR660*$BA$4/100*$BA$5)+($AS660*$BD$4/100*$BD$5)+($AT660*$BE$4/100*$BE$5))/($BA$4*$BA$5/100),($AP660*$BB$4/31.1034768*$BB$5)/($BA$4*$BA$5/100))</f>
        <v>#DIV/0!</v>
      </c>
      <c r="AW660" s="18">
        <f>IF(AR660&lt;&gt;"",($AP660*$BB$4/31.1034768)+($AQ660*$BC$4/31.1034768)+($AR660*$BA$4/100)+($AS660*$BD$4/100)+($AT660*$BE$4/100),($AP660*$BB$4/31.1034768))</f>
        <v>0</v>
      </c>
      <c r="AX660" s="19">
        <f>IF(AR660&lt;&gt;"",(AR660+($AS660*$BD$6)+($AT660*$BE$6)+($AP660*$BB$6)+($AQ660*$BC$6)),"")</f>
        <v>3.85E-2</v>
      </c>
      <c r="BF660" s="19"/>
      <c r="BG660" s="14"/>
      <c r="BI660" s="111" t="s">
        <v>132</v>
      </c>
      <c r="BJ660" s="31" t="s">
        <v>62</v>
      </c>
    </row>
    <row r="661" spans="1:62" s="20" customFormat="1" ht="12" customHeight="1" x14ac:dyDescent="0.2">
      <c r="A661" s="23" t="s">
        <v>634</v>
      </c>
      <c r="B661" s="20" t="s">
        <v>632</v>
      </c>
      <c r="C661" s="86">
        <v>29.15</v>
      </c>
      <c r="D661" s="86">
        <v>29.7</v>
      </c>
      <c r="E661" s="25">
        <f t="shared" si="0"/>
        <v>0.55000000000000071</v>
      </c>
      <c r="F661" s="20" t="s">
        <v>54</v>
      </c>
      <c r="G661" s="23"/>
      <c r="H661" s="20" t="s">
        <v>263</v>
      </c>
      <c r="I661" s="20" t="s">
        <v>129</v>
      </c>
      <c r="J661" s="26"/>
      <c r="M661" s="20" t="s">
        <v>528</v>
      </c>
      <c r="O661" s="23" t="s">
        <v>132</v>
      </c>
      <c r="P661" s="23"/>
      <c r="Q661" s="110" t="s">
        <v>530</v>
      </c>
      <c r="R661" s="110" t="s">
        <v>634</v>
      </c>
      <c r="S661" s="110">
        <v>0.02</v>
      </c>
      <c r="T661" s="110">
        <v>5.0000000000000001E-3</v>
      </c>
      <c r="U661" s="110"/>
      <c r="V661" s="110">
        <v>23</v>
      </c>
      <c r="W661" s="110">
        <v>8</v>
      </c>
      <c r="X661" s="110"/>
      <c r="Y661" s="110">
        <v>473</v>
      </c>
      <c r="Z661" s="110"/>
      <c r="AA661" s="110">
        <v>147</v>
      </c>
      <c r="AB661" s="110">
        <v>0.5</v>
      </c>
      <c r="AC661" s="110"/>
      <c r="AD661" s="110">
        <v>23</v>
      </c>
      <c r="AE661" s="110">
        <v>21320</v>
      </c>
      <c r="AF661" s="110">
        <v>225</v>
      </c>
      <c r="AG661" s="110">
        <v>6</v>
      </c>
      <c r="AH661" s="110">
        <v>10</v>
      </c>
      <c r="AI661" s="110">
        <v>5</v>
      </c>
      <c r="AO661" s="29">
        <f>D661-C661</f>
        <v>0.55000000000000071</v>
      </c>
      <c r="AP661" s="14">
        <f t="shared" si="1"/>
        <v>1.2500000000000001E-2</v>
      </c>
      <c r="AQ661" s="15">
        <f t="shared" si="2"/>
        <v>0.5</v>
      </c>
      <c r="AR661" s="16">
        <f t="shared" si="3"/>
        <v>4.7300000000000002E-2</v>
      </c>
      <c r="AS661" s="16">
        <f t="shared" si="4"/>
        <v>8.0000000000000004E-4</v>
      </c>
      <c r="AT661" s="16">
        <f t="shared" si="5"/>
        <v>2.3E-3</v>
      </c>
      <c r="AU661" s="17" t="e">
        <f>IF(AR661&lt;&gt;"",(($AP661*$BB$4/31.1034768*$BB$5)+($AQ661*$BC$4/31.1034768*$BC$5)+($AR661*$BA$4/100*$BA$5)+($AS661*$BD$4/100*$BD$5)+($AT661*$BE$4/100*$BE$5))/($BB$4*$BB$5/31.1034768),AP661)</f>
        <v>#DIV/0!</v>
      </c>
      <c r="AV661" s="16" t="e">
        <f>IF(AR661&lt;&gt;"",(($AP661*$BB$4/31.1034768*$BB$5)+($AQ661*$BC$4/31.1034768*$BC$5)+($AR661*$BA$4/100*$BA$5)+($AS661*$BD$4/100*$BD$5)+($AT661*$BE$4/100*$BE$5))/($BA$4*$BA$5/100),($AP661*$BB$4/31.1034768*$BB$5)/($BA$4*$BA$5/100))</f>
        <v>#DIV/0!</v>
      </c>
      <c r="AW661" s="18">
        <f>IF(AR661&lt;&gt;"",($AP661*$BB$4/31.1034768)+($AQ661*$BC$4/31.1034768)+($AR661*$BA$4/100)+($AS661*$BD$4/100)+($AT661*$BE$4/100),($AP661*$BB$4/31.1034768))</f>
        <v>0</v>
      </c>
      <c r="AX661" s="19">
        <f>IF(AR661&lt;&gt;"",(AR661+($AS661*$BD$6)+($AT661*$BE$6)+($AP661*$BB$6)+($AQ661*$BC$6)),"")</f>
        <v>4.7300000000000002E-2</v>
      </c>
      <c r="BF661" s="19"/>
      <c r="BG661" s="14"/>
      <c r="BI661" s="111" t="s">
        <v>132</v>
      </c>
      <c r="BJ661" s="31" t="s">
        <v>62</v>
      </c>
    </row>
    <row r="662" spans="1:62" s="20" customFormat="1" ht="12" customHeight="1" x14ac:dyDescent="0.2">
      <c r="A662" s="23" t="s">
        <v>635</v>
      </c>
      <c r="B662" s="20" t="s">
        <v>632</v>
      </c>
      <c r="C662" s="86">
        <v>29.7</v>
      </c>
      <c r="D662" s="86">
        <v>30.7</v>
      </c>
      <c r="E662" s="25">
        <f t="shared" si="0"/>
        <v>1</v>
      </c>
      <c r="F662" s="20" t="s">
        <v>54</v>
      </c>
      <c r="G662" s="23"/>
      <c r="H662" s="20" t="s">
        <v>263</v>
      </c>
      <c r="I662" s="20" t="s">
        <v>129</v>
      </c>
      <c r="J662" s="26"/>
      <c r="M662" s="20" t="s">
        <v>528</v>
      </c>
      <c r="O662" s="23" t="s">
        <v>132</v>
      </c>
      <c r="P662" s="23"/>
      <c r="Q662" s="110" t="s">
        <v>530</v>
      </c>
      <c r="R662" s="110" t="s">
        <v>635</v>
      </c>
      <c r="S662" s="110">
        <v>0.03</v>
      </c>
      <c r="T662" s="110"/>
      <c r="U662" s="110"/>
      <c r="V662" s="110">
        <v>92</v>
      </c>
      <c r="W662" s="110">
        <v>2.5</v>
      </c>
      <c r="X662" s="110"/>
      <c r="Y662" s="110">
        <v>644</v>
      </c>
      <c r="Z662" s="110"/>
      <c r="AA662" s="110">
        <v>372</v>
      </c>
      <c r="AB662" s="110">
        <v>0.5</v>
      </c>
      <c r="AC662" s="110"/>
      <c r="AD662" s="110">
        <v>37</v>
      </c>
      <c r="AE662" s="110">
        <v>29070</v>
      </c>
      <c r="AF662" s="110">
        <v>304</v>
      </c>
      <c r="AG662" s="110">
        <v>14</v>
      </c>
      <c r="AH662" s="110">
        <v>15</v>
      </c>
      <c r="AI662" s="110">
        <v>13</v>
      </c>
      <c r="AO662" s="29">
        <f>D662-C662</f>
        <v>1</v>
      </c>
      <c r="AP662" s="14">
        <f t="shared" si="1"/>
        <v>0.03</v>
      </c>
      <c r="AQ662" s="15">
        <f t="shared" si="2"/>
        <v>0.5</v>
      </c>
      <c r="AR662" s="16">
        <f t="shared" si="3"/>
        <v>6.4399999999999999E-2</v>
      </c>
      <c r="AS662" s="16">
        <f t="shared" si="4"/>
        <v>2.5000000000000001E-4</v>
      </c>
      <c r="AT662" s="16">
        <f t="shared" si="5"/>
        <v>9.1999999999999998E-3</v>
      </c>
      <c r="AU662" s="17" t="e">
        <f>IF(AR662&lt;&gt;"",(($AP662*$BB$4/31.1034768*$BB$5)+($AQ662*$BC$4/31.1034768*$BC$5)+($AR662*$BA$4/100*$BA$5)+($AS662*$BD$4/100*$BD$5)+($AT662*$BE$4/100*$BE$5))/($BB$4*$BB$5/31.1034768),AP662)</f>
        <v>#DIV/0!</v>
      </c>
      <c r="AV662" s="16" t="e">
        <f>IF(AR662&lt;&gt;"",(($AP662*$BB$4/31.1034768*$BB$5)+($AQ662*$BC$4/31.1034768*$BC$5)+($AR662*$BA$4/100*$BA$5)+($AS662*$BD$4/100*$BD$5)+($AT662*$BE$4/100*$BE$5))/($BA$4*$BA$5/100),($AP662*$BB$4/31.1034768*$BB$5)/($BA$4*$BA$5/100))</f>
        <v>#DIV/0!</v>
      </c>
      <c r="AW662" s="18">
        <f>IF(AR662&lt;&gt;"",($AP662*$BB$4/31.1034768)+($AQ662*$BC$4/31.1034768)+($AR662*$BA$4/100)+($AS662*$BD$4/100)+($AT662*$BE$4/100),($AP662*$BB$4/31.1034768))</f>
        <v>0</v>
      </c>
      <c r="AX662" s="19">
        <f>IF(AR662&lt;&gt;"",(AR662+($AS662*$BD$6)+($AT662*$BE$6)+($AP662*$BB$6)+($AQ662*$BC$6)),"")</f>
        <v>6.4399999999999999E-2</v>
      </c>
      <c r="BF662" s="19"/>
      <c r="BG662" s="14"/>
      <c r="BI662" s="111" t="s">
        <v>132</v>
      </c>
      <c r="BJ662" s="31" t="s">
        <v>62</v>
      </c>
    </row>
    <row r="663" spans="1:62" s="99" customFormat="1" ht="12" customHeight="1" x14ac:dyDescent="0.2">
      <c r="A663" s="32" t="s">
        <v>636</v>
      </c>
      <c r="B663" s="33" t="s">
        <v>632</v>
      </c>
      <c r="C663" s="88">
        <v>30.7</v>
      </c>
      <c r="D663" s="88">
        <v>31.2</v>
      </c>
      <c r="E663" s="35">
        <f t="shared" si="0"/>
        <v>0.5</v>
      </c>
      <c r="F663" s="33" t="s">
        <v>64</v>
      </c>
      <c r="G663" s="32"/>
      <c r="H663" s="33"/>
      <c r="I663" s="33"/>
      <c r="J663" s="36"/>
      <c r="K663" s="33"/>
      <c r="L663" s="33"/>
      <c r="M663" s="33"/>
      <c r="N663" s="33"/>
      <c r="O663" s="103"/>
      <c r="P663" s="32"/>
      <c r="Q663" s="103"/>
      <c r="R663" s="110"/>
      <c r="S663" s="110"/>
      <c r="T663" s="110"/>
      <c r="U663" s="110"/>
      <c r="V663" s="110"/>
      <c r="W663" s="110"/>
      <c r="X663" s="110"/>
      <c r="Y663" s="110"/>
      <c r="Z663" s="110"/>
      <c r="AA663" s="110"/>
      <c r="AB663" s="110"/>
      <c r="AC663" s="110"/>
      <c r="AD663" s="110"/>
      <c r="AE663" s="110"/>
      <c r="AF663" s="110"/>
      <c r="AG663" s="110"/>
      <c r="AH663" s="110"/>
      <c r="AI663" s="110"/>
      <c r="AJ663" s="20"/>
      <c r="AO663" s="112">
        <f>D663-C663</f>
        <v>0.5</v>
      </c>
      <c r="AP663" s="14">
        <f t="shared" si="1"/>
        <v>0</v>
      </c>
      <c r="AQ663" s="15" t="str">
        <f t="shared" si="2"/>
        <v/>
      </c>
      <c r="AR663" s="16" t="str">
        <f t="shared" si="3"/>
        <v/>
      </c>
      <c r="AS663" s="16" t="str">
        <f t="shared" si="4"/>
        <v/>
      </c>
      <c r="AT663" s="16" t="str">
        <f t="shared" si="5"/>
        <v/>
      </c>
      <c r="AU663" s="17">
        <f>IF(AR663&lt;&gt;"",(($AP663*$BB$4/31.1034768*$BB$5)+($AQ663*$BC$4/31.1034768*$BC$5)+($AR663*$BA$4/100*$BA$5)+($AS663*$BD$4/100*$BD$5)+($AT663*$BE$4/100*$BE$5))/($BB$4*$BB$5/31.1034768),AP663)</f>
        <v>0</v>
      </c>
      <c r="AV663" s="16" t="e">
        <f>IF(AR663&lt;&gt;"",(($AP663*$BB$4/31.1034768*$BB$5)+($AQ663*$BC$4/31.1034768*$BC$5)+($AR663*$BA$4/100*$BA$5)+($AS663*$BD$4/100*$BD$5)+($AT663*$BE$4/100*$BE$5))/($BA$4*$BA$5/100),($AP663*$BB$4/31.1034768*$BB$5)/($BA$4*$BA$5/100))</f>
        <v>#DIV/0!</v>
      </c>
      <c r="AW663" s="18">
        <f>IF(AR663&lt;&gt;"",($AP663*$BB$4/31.1034768)+($AQ663*$BC$4/31.1034768)+($AR663*$BA$4/100)+($AS663*$BD$4/100)+($AT663*$BE$4/100),($AP663*$BB$4/31.1034768))</f>
        <v>0</v>
      </c>
      <c r="AX663" s="19" t="str">
        <f>IF(AR663&lt;&gt;"",(AR663+($AS663*$BD$6)+($AT663*$BE$6)+($AP663*$BB$6)+($AQ663*$BC$6)),"")</f>
        <v/>
      </c>
      <c r="BF663" s="100"/>
      <c r="BG663" s="101"/>
      <c r="BI663" s="20"/>
      <c r="BJ663" s="20"/>
    </row>
    <row r="664" spans="1:62" s="20" customFormat="1" ht="12" customHeight="1" x14ac:dyDescent="0.2">
      <c r="A664" s="23" t="s">
        <v>637</v>
      </c>
      <c r="B664" s="20" t="s">
        <v>632</v>
      </c>
      <c r="C664" s="86">
        <v>31.2</v>
      </c>
      <c r="D664" s="86">
        <v>32.26</v>
      </c>
      <c r="E664" s="25">
        <f t="shared" si="0"/>
        <v>1.0599999999999987</v>
      </c>
      <c r="F664" s="20" t="s">
        <v>54</v>
      </c>
      <c r="G664" s="23"/>
      <c r="H664" s="20" t="s">
        <v>263</v>
      </c>
      <c r="I664" s="20" t="s">
        <v>129</v>
      </c>
      <c r="J664" s="26"/>
      <c r="M664" s="20" t="s">
        <v>528</v>
      </c>
      <c r="O664" s="23" t="s">
        <v>132</v>
      </c>
      <c r="P664" s="23"/>
      <c r="Q664" s="110" t="s">
        <v>530</v>
      </c>
      <c r="R664" s="110" t="s">
        <v>637</v>
      </c>
      <c r="S664" s="110">
        <v>0.04</v>
      </c>
      <c r="T664" s="110"/>
      <c r="U664" s="110"/>
      <c r="V664" s="110">
        <v>182</v>
      </c>
      <c r="W664" s="110">
        <v>40</v>
      </c>
      <c r="X664" s="110"/>
      <c r="Y664" s="110">
        <v>926</v>
      </c>
      <c r="Z664" s="110"/>
      <c r="AA664" s="110">
        <v>282</v>
      </c>
      <c r="AB664" s="110">
        <v>0.5</v>
      </c>
      <c r="AC664" s="110"/>
      <c r="AD664" s="110">
        <v>25</v>
      </c>
      <c r="AE664" s="110">
        <v>24705</v>
      </c>
      <c r="AF664" s="110">
        <v>268</v>
      </c>
      <c r="AG664" s="110">
        <v>11</v>
      </c>
      <c r="AH664" s="110">
        <v>15</v>
      </c>
      <c r="AI664" s="110">
        <v>9</v>
      </c>
      <c r="AO664" s="29">
        <f>D664-C664</f>
        <v>1.0599999999999987</v>
      </c>
      <c r="AP664" s="14">
        <f t="shared" si="1"/>
        <v>0.04</v>
      </c>
      <c r="AQ664" s="15">
        <f t="shared" si="2"/>
        <v>0.5</v>
      </c>
      <c r="AR664" s="16">
        <f t="shared" si="3"/>
        <v>9.2600000000000002E-2</v>
      </c>
      <c r="AS664" s="16">
        <f t="shared" si="4"/>
        <v>4.0000000000000001E-3</v>
      </c>
      <c r="AT664" s="16">
        <f t="shared" si="5"/>
        <v>1.8200000000000001E-2</v>
      </c>
      <c r="AU664" s="17" t="e">
        <f>IF(AR664&lt;&gt;"",(($AP664*$BB$4/31.1034768*$BB$5)+($AQ664*$BC$4/31.1034768*$BC$5)+($AR664*$BA$4/100*$BA$5)+($AS664*$BD$4/100*$BD$5)+($AT664*$BE$4/100*$BE$5))/($BB$4*$BB$5/31.1034768),AP664)</f>
        <v>#DIV/0!</v>
      </c>
      <c r="AV664" s="16" t="e">
        <f>IF(AR664&lt;&gt;"",(($AP664*$BB$4/31.1034768*$BB$5)+($AQ664*$BC$4/31.1034768*$BC$5)+($AR664*$BA$4/100*$BA$5)+($AS664*$BD$4/100*$BD$5)+($AT664*$BE$4/100*$BE$5))/($BA$4*$BA$5/100),($AP664*$BB$4/31.1034768*$BB$5)/($BA$4*$BA$5/100))</f>
        <v>#DIV/0!</v>
      </c>
      <c r="AW664" s="18">
        <f>IF(AR664&lt;&gt;"",($AP664*$BB$4/31.1034768)+($AQ664*$BC$4/31.1034768)+($AR664*$BA$4/100)+($AS664*$BD$4/100)+($AT664*$BE$4/100),($AP664*$BB$4/31.1034768))</f>
        <v>0</v>
      </c>
      <c r="AX664" s="19">
        <f>IF(AR664&lt;&gt;"",(AR664+($AS664*$BD$6)+($AT664*$BE$6)+($AP664*$BB$6)+($AQ664*$BC$6)),"")</f>
        <v>9.2600000000000002E-2</v>
      </c>
      <c r="BF664" s="19"/>
      <c r="BG664" s="14"/>
      <c r="BI664" s="111" t="s">
        <v>132</v>
      </c>
      <c r="BJ664" s="31" t="s">
        <v>62</v>
      </c>
    </row>
    <row r="665" spans="1:62" s="20" customFormat="1" ht="12" customHeight="1" x14ac:dyDescent="0.2">
      <c r="A665" s="23" t="s">
        <v>638</v>
      </c>
      <c r="B665" s="20" t="s">
        <v>632</v>
      </c>
      <c r="C665" s="86">
        <v>32.26</v>
      </c>
      <c r="D665" s="86">
        <v>33</v>
      </c>
      <c r="E665" s="25">
        <f t="shared" si="0"/>
        <v>0.74000000000000199</v>
      </c>
      <c r="F665" s="20" t="s">
        <v>54</v>
      </c>
      <c r="G665" s="23"/>
      <c r="H665" s="20" t="s">
        <v>263</v>
      </c>
      <c r="I665" s="20" t="s">
        <v>129</v>
      </c>
      <c r="J665" s="26"/>
      <c r="M665" s="20" t="s">
        <v>528</v>
      </c>
      <c r="O665" s="23" t="s">
        <v>132</v>
      </c>
      <c r="P665" s="23"/>
      <c r="Q665" s="110" t="s">
        <v>530</v>
      </c>
      <c r="R665" s="110" t="s">
        <v>638</v>
      </c>
      <c r="S665" s="110">
        <v>5.0000000000000001E-3</v>
      </c>
      <c r="T665" s="110"/>
      <c r="U665" s="110"/>
      <c r="V665" s="110">
        <v>146</v>
      </c>
      <c r="W665" s="110">
        <v>20</v>
      </c>
      <c r="X665" s="110"/>
      <c r="Y665" s="110">
        <v>1036</v>
      </c>
      <c r="Z665" s="110"/>
      <c r="AA665" s="110">
        <v>309</v>
      </c>
      <c r="AB665" s="110">
        <v>0.5</v>
      </c>
      <c r="AC665" s="110"/>
      <c r="AD665" s="110">
        <v>537</v>
      </c>
      <c r="AE665" s="110">
        <v>35730</v>
      </c>
      <c r="AF665" s="110">
        <v>551</v>
      </c>
      <c r="AG665" s="110">
        <v>12</v>
      </c>
      <c r="AH665" s="110">
        <v>21</v>
      </c>
      <c r="AI665" s="110">
        <v>16</v>
      </c>
      <c r="AO665" s="29">
        <f>D665-C665</f>
        <v>0.74000000000000199</v>
      </c>
      <c r="AP665" s="14">
        <f t="shared" si="1"/>
        <v>5.0000000000000001E-3</v>
      </c>
      <c r="AQ665" s="15">
        <f t="shared" si="2"/>
        <v>0.5</v>
      </c>
      <c r="AR665" s="16">
        <f t="shared" si="3"/>
        <v>0.1036</v>
      </c>
      <c r="AS665" s="16">
        <f t="shared" si="4"/>
        <v>2E-3</v>
      </c>
      <c r="AT665" s="16">
        <f t="shared" si="5"/>
        <v>1.46E-2</v>
      </c>
      <c r="AU665" s="17" t="e">
        <f>IF(AR665&lt;&gt;"",(($AP665*$BB$4/31.1034768*$BB$5)+($AQ665*$BC$4/31.1034768*$BC$5)+($AR665*$BA$4/100*$BA$5)+($AS665*$BD$4/100*$BD$5)+($AT665*$BE$4/100*$BE$5))/($BB$4*$BB$5/31.1034768),AP665)</f>
        <v>#DIV/0!</v>
      </c>
      <c r="AV665" s="16" t="e">
        <f>IF(AR665&lt;&gt;"",(($AP665*$BB$4/31.1034768*$BB$5)+($AQ665*$BC$4/31.1034768*$BC$5)+($AR665*$BA$4/100*$BA$5)+($AS665*$BD$4/100*$BD$5)+($AT665*$BE$4/100*$BE$5))/($BA$4*$BA$5/100),($AP665*$BB$4/31.1034768*$BB$5)/($BA$4*$BA$5/100))</f>
        <v>#DIV/0!</v>
      </c>
      <c r="AW665" s="18">
        <f>IF(AR665&lt;&gt;"",($AP665*$BB$4/31.1034768)+($AQ665*$BC$4/31.1034768)+($AR665*$BA$4/100)+($AS665*$BD$4/100)+($AT665*$BE$4/100),($AP665*$BB$4/31.1034768))</f>
        <v>0</v>
      </c>
      <c r="AX665" s="19">
        <f>IF(AR665&lt;&gt;"",(AR665+($AS665*$BD$6)+($AT665*$BE$6)+($AP665*$BB$6)+($AQ665*$BC$6)),"")</f>
        <v>0.1036</v>
      </c>
      <c r="BF665" s="19"/>
      <c r="BG665" s="14"/>
      <c r="BI665" s="111" t="s">
        <v>132</v>
      </c>
      <c r="BJ665" s="31" t="s">
        <v>62</v>
      </c>
    </row>
    <row r="666" spans="1:62" s="20" customFormat="1" ht="12" customHeight="1" x14ac:dyDescent="0.2">
      <c r="A666" s="44" t="s">
        <v>639</v>
      </c>
      <c r="B666" s="45" t="s">
        <v>632</v>
      </c>
      <c r="C666" s="96">
        <v>32.26</v>
      </c>
      <c r="D666" s="96">
        <v>33</v>
      </c>
      <c r="E666" s="47">
        <f t="shared" si="0"/>
        <v>0.74000000000000199</v>
      </c>
      <c r="F666" s="45" t="s">
        <v>66</v>
      </c>
      <c r="G666" s="44" t="s">
        <v>168</v>
      </c>
      <c r="H666" s="45" t="s">
        <v>169</v>
      </c>
      <c r="I666" s="45" t="s">
        <v>69</v>
      </c>
      <c r="J666" s="48"/>
      <c r="K666" s="45"/>
      <c r="L666" s="45"/>
      <c r="M666" s="45" t="s">
        <v>528</v>
      </c>
      <c r="N666" s="45"/>
      <c r="O666" s="44" t="s">
        <v>132</v>
      </c>
      <c r="P666" s="44"/>
      <c r="Q666" s="110" t="s">
        <v>530</v>
      </c>
      <c r="R666" s="110" t="s">
        <v>639</v>
      </c>
      <c r="S666" s="110">
        <v>5.0000000000000001E-3</v>
      </c>
      <c r="T666" s="110"/>
      <c r="U666" s="110"/>
      <c r="V666" s="110">
        <v>121</v>
      </c>
      <c r="W666" s="110">
        <v>7</v>
      </c>
      <c r="X666" s="110"/>
      <c r="Y666" s="110">
        <v>84</v>
      </c>
      <c r="Z666" s="110"/>
      <c r="AA666" s="110">
        <v>18</v>
      </c>
      <c r="AB666" s="110">
        <v>0.5</v>
      </c>
      <c r="AC666" s="110"/>
      <c r="AD666" s="110">
        <v>1775</v>
      </c>
      <c r="AE666" s="110">
        <v>62650</v>
      </c>
      <c r="AF666" s="110">
        <v>1253</v>
      </c>
      <c r="AG666" s="110">
        <v>1</v>
      </c>
      <c r="AH666" s="110">
        <v>44</v>
      </c>
      <c r="AI666" s="110">
        <v>10</v>
      </c>
      <c r="AK666" s="45"/>
      <c r="AL666" s="45"/>
      <c r="AM666" s="45"/>
      <c r="AN666" s="45"/>
      <c r="AO666" s="29">
        <f>D666-C666</f>
        <v>0.74000000000000199</v>
      </c>
      <c r="AP666" s="14">
        <f t="shared" si="1"/>
        <v>5.0000000000000001E-3</v>
      </c>
      <c r="AQ666" s="15">
        <f t="shared" si="2"/>
        <v>0.5</v>
      </c>
      <c r="AR666" s="16">
        <f t="shared" si="3"/>
        <v>8.3999999999999995E-3</v>
      </c>
      <c r="AS666" s="16">
        <f t="shared" si="4"/>
        <v>6.9999999999999999E-4</v>
      </c>
      <c r="AT666" s="16">
        <f t="shared" si="5"/>
        <v>1.21E-2</v>
      </c>
      <c r="AU666" s="17" t="e">
        <f>IF(AR666&lt;&gt;"",(($AP666*$BB$4/31.1034768*$BB$5)+($AQ666*$BC$4/31.1034768*$BC$5)+($AR666*$BA$4/100*$BA$5)+($AS666*$BD$4/100*$BD$5)+($AT666*$BE$4/100*$BE$5))/($BB$4*$BB$5/31.1034768),AP666)</f>
        <v>#DIV/0!</v>
      </c>
      <c r="AV666" s="16" t="e">
        <f>IF(AR666&lt;&gt;"",(($AP666*$BB$4/31.1034768*$BB$5)+($AQ666*$BC$4/31.1034768*$BC$5)+($AR666*$BA$4/100*$BA$5)+($AS666*$BD$4/100*$BD$5)+($AT666*$BE$4/100*$BE$5))/($BA$4*$BA$5/100),($AP666*$BB$4/31.1034768*$BB$5)/($BA$4*$BA$5/100))</f>
        <v>#DIV/0!</v>
      </c>
      <c r="AW666" s="18">
        <f>IF(AR666&lt;&gt;"",($AP666*$BB$4/31.1034768)+($AQ666*$BC$4/31.1034768)+($AR666*$BA$4/100)+($AS666*$BD$4/100)+($AT666*$BE$4/100),($AP666*$BB$4/31.1034768))</f>
        <v>0</v>
      </c>
      <c r="AX666" s="19">
        <f>IF(AR666&lt;&gt;"",(AR666+($AS666*$BD$6)+($AT666*$BE$6)+($AP666*$BB$6)+($AQ666*$BC$6)),"")</f>
        <v>8.3999999999999995E-3</v>
      </c>
      <c r="BF666" s="19"/>
      <c r="BG666" s="14"/>
      <c r="BI666" s="111" t="s">
        <v>132</v>
      </c>
      <c r="BJ666" s="31" t="s">
        <v>62</v>
      </c>
    </row>
    <row r="667" spans="1:62" s="20" customFormat="1" ht="12" customHeight="1" x14ac:dyDescent="0.2">
      <c r="A667" s="23" t="s">
        <v>640</v>
      </c>
      <c r="B667" s="20" t="s">
        <v>632</v>
      </c>
      <c r="C667" s="86">
        <v>33</v>
      </c>
      <c r="D667" s="86">
        <v>34</v>
      </c>
      <c r="E667" s="25">
        <f t="shared" si="0"/>
        <v>1</v>
      </c>
      <c r="F667" s="20" t="s">
        <v>54</v>
      </c>
      <c r="G667" s="23"/>
      <c r="H667" s="20" t="s">
        <v>263</v>
      </c>
      <c r="I667" s="20" t="s">
        <v>129</v>
      </c>
      <c r="J667" s="26"/>
      <c r="M667" s="20" t="s">
        <v>528</v>
      </c>
      <c r="O667" s="23" t="s">
        <v>132</v>
      </c>
      <c r="P667" s="23"/>
      <c r="Q667" s="110" t="s">
        <v>530</v>
      </c>
      <c r="R667" s="110" t="s">
        <v>640</v>
      </c>
      <c r="S667" s="110">
        <v>0.03</v>
      </c>
      <c r="T667" s="110"/>
      <c r="U667" s="110"/>
      <c r="V667" s="110">
        <v>72</v>
      </c>
      <c r="W667" s="110">
        <v>5</v>
      </c>
      <c r="X667" s="110"/>
      <c r="Y667" s="110">
        <v>781</v>
      </c>
      <c r="Z667" s="110"/>
      <c r="AA667" s="110">
        <v>124</v>
      </c>
      <c r="AB667" s="110">
        <v>0.5</v>
      </c>
      <c r="AC667" s="110"/>
      <c r="AD667" s="110">
        <v>410</v>
      </c>
      <c r="AE667" s="110">
        <v>37715</v>
      </c>
      <c r="AF667" s="110">
        <v>326</v>
      </c>
      <c r="AG667" s="110">
        <v>5</v>
      </c>
      <c r="AH667" s="110">
        <v>22</v>
      </c>
      <c r="AI667" s="110">
        <v>13</v>
      </c>
      <c r="AO667" s="29">
        <f>D667-C667</f>
        <v>1</v>
      </c>
      <c r="AP667" s="14">
        <f t="shared" si="1"/>
        <v>0.03</v>
      </c>
      <c r="AQ667" s="15">
        <f t="shared" si="2"/>
        <v>0.5</v>
      </c>
      <c r="AR667" s="16">
        <f t="shared" si="3"/>
        <v>7.8100000000000003E-2</v>
      </c>
      <c r="AS667" s="16">
        <f t="shared" si="4"/>
        <v>5.0000000000000001E-4</v>
      </c>
      <c r="AT667" s="16">
        <f t="shared" si="5"/>
        <v>7.1999999999999998E-3</v>
      </c>
      <c r="AU667" s="17" t="e">
        <f>IF(AR667&lt;&gt;"",(($AP667*$BB$4/31.1034768*$BB$5)+($AQ667*$BC$4/31.1034768*$BC$5)+($AR667*$BA$4/100*$BA$5)+($AS667*$BD$4/100*$BD$5)+($AT667*$BE$4/100*$BE$5))/($BB$4*$BB$5/31.1034768),AP667)</f>
        <v>#DIV/0!</v>
      </c>
      <c r="AV667" s="16" t="e">
        <f>IF(AR667&lt;&gt;"",(($AP667*$BB$4/31.1034768*$BB$5)+($AQ667*$BC$4/31.1034768*$BC$5)+($AR667*$BA$4/100*$BA$5)+($AS667*$BD$4/100*$BD$5)+($AT667*$BE$4/100*$BE$5))/($BA$4*$BA$5/100),($AP667*$BB$4/31.1034768*$BB$5)/($BA$4*$BA$5/100))</f>
        <v>#DIV/0!</v>
      </c>
      <c r="AW667" s="18">
        <f>IF(AR667&lt;&gt;"",($AP667*$BB$4/31.1034768)+($AQ667*$BC$4/31.1034768)+($AR667*$BA$4/100)+($AS667*$BD$4/100)+($AT667*$BE$4/100),($AP667*$BB$4/31.1034768))</f>
        <v>0</v>
      </c>
      <c r="AX667" s="19">
        <f>IF(AR667&lt;&gt;"",(AR667+($AS667*$BD$6)+($AT667*$BE$6)+($AP667*$BB$6)+($AQ667*$BC$6)),"")</f>
        <v>7.8100000000000003E-2</v>
      </c>
      <c r="BF667" s="19"/>
      <c r="BG667" s="14"/>
      <c r="BI667" s="111" t="s">
        <v>132</v>
      </c>
      <c r="BJ667" s="31" t="s">
        <v>62</v>
      </c>
    </row>
    <row r="668" spans="1:62" s="20" customFormat="1" ht="12" customHeight="1" x14ac:dyDescent="0.2">
      <c r="A668" s="23" t="s">
        <v>641</v>
      </c>
      <c r="B668" s="20" t="s">
        <v>632</v>
      </c>
      <c r="C668" s="86">
        <v>34</v>
      </c>
      <c r="D668" s="86">
        <v>35</v>
      </c>
      <c r="E668" s="25">
        <f t="shared" si="0"/>
        <v>1</v>
      </c>
      <c r="F668" s="20" t="s">
        <v>54</v>
      </c>
      <c r="G668" s="23"/>
      <c r="H668" s="20" t="s">
        <v>263</v>
      </c>
      <c r="I668" s="20" t="s">
        <v>129</v>
      </c>
      <c r="J668" s="26"/>
      <c r="M668" s="20" t="s">
        <v>528</v>
      </c>
      <c r="O668" s="23" t="s">
        <v>132</v>
      </c>
      <c r="P668" s="23"/>
      <c r="Q668" s="110" t="s">
        <v>530</v>
      </c>
      <c r="R668" s="110" t="s">
        <v>641</v>
      </c>
      <c r="S668" s="110">
        <v>0.03</v>
      </c>
      <c r="T668" s="110"/>
      <c r="U668" s="110"/>
      <c r="V668" s="110">
        <v>54</v>
      </c>
      <c r="W668" s="110">
        <v>2.5</v>
      </c>
      <c r="X668" s="110"/>
      <c r="Y668" s="110">
        <v>548</v>
      </c>
      <c r="Z668" s="110"/>
      <c r="AA668" s="110">
        <v>41</v>
      </c>
      <c r="AB668" s="110">
        <v>0.5</v>
      </c>
      <c r="AC668" s="110"/>
      <c r="AD668" s="110">
        <v>539</v>
      </c>
      <c r="AE668" s="110">
        <v>35320</v>
      </c>
      <c r="AF668" s="110">
        <v>247</v>
      </c>
      <c r="AG668" s="110">
        <v>2</v>
      </c>
      <c r="AH668" s="110">
        <v>22</v>
      </c>
      <c r="AI668" s="110">
        <v>21</v>
      </c>
      <c r="AO668" s="29">
        <f>D668-C668</f>
        <v>1</v>
      </c>
      <c r="AP668" s="14">
        <f t="shared" si="1"/>
        <v>0.03</v>
      </c>
      <c r="AQ668" s="15">
        <f t="shared" si="2"/>
        <v>0.5</v>
      </c>
      <c r="AR668" s="16">
        <f t="shared" si="3"/>
        <v>5.4800000000000001E-2</v>
      </c>
      <c r="AS668" s="16">
        <f t="shared" si="4"/>
        <v>2.5000000000000001E-4</v>
      </c>
      <c r="AT668" s="16">
        <f t="shared" si="5"/>
        <v>5.4000000000000003E-3</v>
      </c>
      <c r="AU668" s="17" t="e">
        <f>IF(AR668&lt;&gt;"",(($AP668*$BB$4/31.1034768*$BB$5)+($AQ668*$BC$4/31.1034768*$BC$5)+($AR668*$BA$4/100*$BA$5)+($AS668*$BD$4/100*$BD$5)+($AT668*$BE$4/100*$BE$5))/($BB$4*$BB$5/31.1034768),AP668)</f>
        <v>#DIV/0!</v>
      </c>
      <c r="AV668" s="16" t="e">
        <f>IF(AR668&lt;&gt;"",(($AP668*$BB$4/31.1034768*$BB$5)+($AQ668*$BC$4/31.1034768*$BC$5)+($AR668*$BA$4/100*$BA$5)+($AS668*$BD$4/100*$BD$5)+($AT668*$BE$4/100*$BE$5))/($BA$4*$BA$5/100),($AP668*$BB$4/31.1034768*$BB$5)/($BA$4*$BA$5/100))</f>
        <v>#DIV/0!</v>
      </c>
      <c r="AW668" s="18">
        <f>IF(AR668&lt;&gt;"",($AP668*$BB$4/31.1034768)+($AQ668*$BC$4/31.1034768)+($AR668*$BA$4/100)+($AS668*$BD$4/100)+($AT668*$BE$4/100),($AP668*$BB$4/31.1034768))</f>
        <v>0</v>
      </c>
      <c r="AX668" s="19">
        <f>IF(AR668&lt;&gt;"",(AR668+($AS668*$BD$6)+($AT668*$BE$6)+($AP668*$BB$6)+($AQ668*$BC$6)),"")</f>
        <v>5.4800000000000001E-2</v>
      </c>
      <c r="BF668" s="19"/>
      <c r="BG668" s="14"/>
      <c r="BI668" s="111" t="s">
        <v>132</v>
      </c>
      <c r="BJ668" s="31" t="s">
        <v>62</v>
      </c>
    </row>
    <row r="669" spans="1:62" s="20" customFormat="1" ht="12" customHeight="1" x14ac:dyDescent="0.2">
      <c r="A669" s="23" t="s">
        <v>642</v>
      </c>
      <c r="B669" s="20" t="s">
        <v>632</v>
      </c>
      <c r="C669" s="86">
        <v>35</v>
      </c>
      <c r="D669" s="86">
        <v>35.700000000000003</v>
      </c>
      <c r="E669" s="25">
        <f t="shared" si="0"/>
        <v>0.70000000000000284</v>
      </c>
      <c r="F669" s="20" t="s">
        <v>54</v>
      </c>
      <c r="G669" s="23"/>
      <c r="H669" s="20" t="s">
        <v>263</v>
      </c>
      <c r="I669" s="20" t="s">
        <v>129</v>
      </c>
      <c r="J669" s="26"/>
      <c r="M669" s="20" t="s">
        <v>528</v>
      </c>
      <c r="O669" s="23" t="s">
        <v>132</v>
      </c>
      <c r="P669" s="23"/>
      <c r="Q669" s="110" t="s">
        <v>530</v>
      </c>
      <c r="R669" s="110" t="s">
        <v>642</v>
      </c>
      <c r="S669" s="110">
        <v>0.03</v>
      </c>
      <c r="T669" s="110"/>
      <c r="U669" s="110"/>
      <c r="V669" s="110">
        <v>61</v>
      </c>
      <c r="W669" s="110">
        <v>2.5</v>
      </c>
      <c r="X669" s="110"/>
      <c r="Y669" s="110">
        <v>321</v>
      </c>
      <c r="Z669" s="110"/>
      <c r="AA669" s="110">
        <v>5</v>
      </c>
      <c r="AB669" s="110">
        <v>0.5</v>
      </c>
      <c r="AC669" s="110"/>
      <c r="AD669" s="110">
        <v>1733</v>
      </c>
      <c r="AE669" s="110">
        <v>37545</v>
      </c>
      <c r="AF669" s="110">
        <v>295</v>
      </c>
      <c r="AG669" s="110">
        <v>0.5</v>
      </c>
      <c r="AH669" s="110">
        <v>21</v>
      </c>
      <c r="AI669" s="110">
        <v>16</v>
      </c>
      <c r="AO669" s="29">
        <f>D669-C669</f>
        <v>0.70000000000000284</v>
      </c>
      <c r="AP669" s="14">
        <f t="shared" si="1"/>
        <v>0.03</v>
      </c>
      <c r="AQ669" s="15">
        <f t="shared" si="2"/>
        <v>0.5</v>
      </c>
      <c r="AR669" s="16">
        <f t="shared" si="3"/>
        <v>3.2099999999999997E-2</v>
      </c>
      <c r="AS669" s="16">
        <f t="shared" si="4"/>
        <v>2.5000000000000001E-4</v>
      </c>
      <c r="AT669" s="16">
        <f t="shared" si="5"/>
        <v>6.1000000000000004E-3</v>
      </c>
      <c r="AU669" s="17" t="e">
        <f>IF(AR669&lt;&gt;"",(($AP669*$BB$4/31.1034768*$BB$5)+($AQ669*$BC$4/31.1034768*$BC$5)+($AR669*$BA$4/100*$BA$5)+($AS669*$BD$4/100*$BD$5)+($AT669*$BE$4/100*$BE$5))/($BB$4*$BB$5/31.1034768),AP669)</f>
        <v>#DIV/0!</v>
      </c>
      <c r="AV669" s="16" t="e">
        <f>IF(AR669&lt;&gt;"",(($AP669*$BB$4/31.1034768*$BB$5)+($AQ669*$BC$4/31.1034768*$BC$5)+($AR669*$BA$4/100*$BA$5)+($AS669*$BD$4/100*$BD$5)+($AT669*$BE$4/100*$BE$5))/($BA$4*$BA$5/100),($AP669*$BB$4/31.1034768*$BB$5)/($BA$4*$BA$5/100))</f>
        <v>#DIV/0!</v>
      </c>
      <c r="AW669" s="18">
        <f>IF(AR669&lt;&gt;"",($AP669*$BB$4/31.1034768)+($AQ669*$BC$4/31.1034768)+($AR669*$BA$4/100)+($AS669*$BD$4/100)+($AT669*$BE$4/100),($AP669*$BB$4/31.1034768))</f>
        <v>0</v>
      </c>
      <c r="AX669" s="19">
        <f>IF(AR669&lt;&gt;"",(AR669+($AS669*$BD$6)+($AT669*$BE$6)+($AP669*$BB$6)+($AQ669*$BC$6)),"")</f>
        <v>3.2099999999999997E-2</v>
      </c>
      <c r="BF669" s="19"/>
      <c r="BG669" s="14"/>
      <c r="BI669" s="111" t="s">
        <v>132</v>
      </c>
      <c r="BJ669" s="31" t="s">
        <v>62</v>
      </c>
    </row>
    <row r="670" spans="1:62" s="20" customFormat="1" ht="12" customHeight="1" x14ac:dyDescent="0.2">
      <c r="A670" s="23" t="s">
        <v>643</v>
      </c>
      <c r="B670" s="20" t="s">
        <v>632</v>
      </c>
      <c r="C670" s="86">
        <v>35.700000000000003</v>
      </c>
      <c r="D670" s="86">
        <v>36.9</v>
      </c>
      <c r="E670" s="25">
        <f t="shared" si="0"/>
        <v>1.1999999999999957</v>
      </c>
      <c r="F670" s="20" t="s">
        <v>54</v>
      </c>
      <c r="G670" s="23"/>
      <c r="H670" s="20" t="s">
        <v>263</v>
      </c>
      <c r="I670" s="20" t="s">
        <v>129</v>
      </c>
      <c r="J670" s="26"/>
      <c r="M670" s="20" t="s">
        <v>528</v>
      </c>
      <c r="N670" s="20" t="s">
        <v>75</v>
      </c>
      <c r="O670" s="23" t="s">
        <v>132</v>
      </c>
      <c r="P670" s="23"/>
      <c r="Q670" s="110" t="s">
        <v>530</v>
      </c>
      <c r="R670" s="110" t="s">
        <v>643</v>
      </c>
      <c r="S670" s="110">
        <v>0.06</v>
      </c>
      <c r="T670" s="110"/>
      <c r="U670" s="110"/>
      <c r="V670" s="110">
        <v>35</v>
      </c>
      <c r="W670" s="110">
        <v>6</v>
      </c>
      <c r="X670" s="110"/>
      <c r="Y670" s="110">
        <v>286</v>
      </c>
      <c r="Z670" s="110"/>
      <c r="AA670" s="110">
        <v>5</v>
      </c>
      <c r="AB670" s="110">
        <v>0.5</v>
      </c>
      <c r="AC670" s="110"/>
      <c r="AD670" s="110">
        <v>1151</v>
      </c>
      <c r="AE670" s="110">
        <v>42730</v>
      </c>
      <c r="AF670" s="110">
        <v>376</v>
      </c>
      <c r="AG670" s="110">
        <v>0.5</v>
      </c>
      <c r="AH670" s="110">
        <v>19</v>
      </c>
      <c r="AI670" s="110">
        <v>14</v>
      </c>
      <c r="AO670" s="29">
        <f>D670-C670</f>
        <v>1.1999999999999957</v>
      </c>
      <c r="AP670" s="14">
        <f t="shared" si="1"/>
        <v>0.06</v>
      </c>
      <c r="AQ670" s="15">
        <f t="shared" si="2"/>
        <v>0.5</v>
      </c>
      <c r="AR670" s="16">
        <f t="shared" si="3"/>
        <v>2.86E-2</v>
      </c>
      <c r="AS670" s="16">
        <f t="shared" si="4"/>
        <v>5.9999999999999995E-4</v>
      </c>
      <c r="AT670" s="16">
        <f t="shared" si="5"/>
        <v>3.5000000000000001E-3</v>
      </c>
      <c r="AU670" s="17" t="e">
        <f>IF(AR670&lt;&gt;"",(($AP670*$BB$4/31.1034768*$BB$5)+($AQ670*$BC$4/31.1034768*$BC$5)+($AR670*$BA$4/100*$BA$5)+($AS670*$BD$4/100*$BD$5)+($AT670*$BE$4/100*$BE$5))/($BB$4*$BB$5/31.1034768),AP670)</f>
        <v>#DIV/0!</v>
      </c>
      <c r="AV670" s="16" t="e">
        <f>IF(AR670&lt;&gt;"",(($AP670*$BB$4/31.1034768*$BB$5)+($AQ670*$BC$4/31.1034768*$BC$5)+($AR670*$BA$4/100*$BA$5)+($AS670*$BD$4/100*$BD$5)+($AT670*$BE$4/100*$BE$5))/($BA$4*$BA$5/100),($AP670*$BB$4/31.1034768*$BB$5)/($BA$4*$BA$5/100))</f>
        <v>#DIV/0!</v>
      </c>
      <c r="AW670" s="18">
        <f>IF(AR670&lt;&gt;"",($AP670*$BB$4/31.1034768)+($AQ670*$BC$4/31.1034768)+($AR670*$BA$4/100)+($AS670*$BD$4/100)+($AT670*$BE$4/100),($AP670*$BB$4/31.1034768))</f>
        <v>0</v>
      </c>
      <c r="AX670" s="19">
        <f>IF(AR670&lt;&gt;"",(AR670+($AS670*$BD$6)+($AT670*$BE$6)+($AP670*$BB$6)+($AQ670*$BC$6)),"")</f>
        <v>2.86E-2</v>
      </c>
      <c r="BF670" s="19"/>
      <c r="BG670" s="14"/>
      <c r="BI670" s="111" t="s">
        <v>132</v>
      </c>
      <c r="BJ670" s="31" t="s">
        <v>62</v>
      </c>
    </row>
    <row r="671" spans="1:62" s="20" customFormat="1" ht="12" customHeight="1" x14ac:dyDescent="0.2">
      <c r="A671" s="56" t="s">
        <v>644</v>
      </c>
      <c r="B671" s="57" t="s">
        <v>632</v>
      </c>
      <c r="C671" s="91">
        <v>35.700000000000003</v>
      </c>
      <c r="D671" s="91">
        <v>36.9</v>
      </c>
      <c r="E671" s="92">
        <f t="shared" si="0"/>
        <v>1.1999999999999957</v>
      </c>
      <c r="F671" s="57" t="s">
        <v>76</v>
      </c>
      <c r="G671" s="56" t="s">
        <v>643</v>
      </c>
      <c r="H671" s="57" t="s">
        <v>263</v>
      </c>
      <c r="I671" s="57" t="s">
        <v>129</v>
      </c>
      <c r="J671" s="60"/>
      <c r="K671" s="57"/>
      <c r="L671" s="57"/>
      <c r="M671" s="57" t="s">
        <v>528</v>
      </c>
      <c r="N671" s="57" t="s">
        <v>75</v>
      </c>
      <c r="O671" s="56" t="s">
        <v>132</v>
      </c>
      <c r="P671" s="56"/>
      <c r="Q671" s="110" t="s">
        <v>530</v>
      </c>
      <c r="R671" s="110" t="s">
        <v>644</v>
      </c>
      <c r="S671" s="110">
        <v>5.0000000000000001E-3</v>
      </c>
      <c r="T671" s="110"/>
      <c r="U671" s="110"/>
      <c r="V671" s="110">
        <v>17</v>
      </c>
      <c r="W671" s="110">
        <v>8</v>
      </c>
      <c r="X671" s="110"/>
      <c r="Y671" s="110">
        <v>279</v>
      </c>
      <c r="Z671" s="110"/>
      <c r="AA671" s="110">
        <v>22</v>
      </c>
      <c r="AB671" s="110">
        <v>0.5</v>
      </c>
      <c r="AC671" s="110"/>
      <c r="AD671" s="110">
        <v>602</v>
      </c>
      <c r="AE671" s="110">
        <v>42420</v>
      </c>
      <c r="AF671" s="110">
        <v>367</v>
      </c>
      <c r="AG671" s="110">
        <v>1</v>
      </c>
      <c r="AH671" s="110">
        <v>23</v>
      </c>
      <c r="AI671" s="110">
        <v>13</v>
      </c>
      <c r="AK671" s="57"/>
      <c r="AL671" s="57"/>
      <c r="AM671" s="57"/>
      <c r="AN671" s="57"/>
      <c r="AO671" s="62">
        <f>D671-C671</f>
        <v>1.1999999999999957</v>
      </c>
      <c r="AP671" s="14">
        <f t="shared" si="1"/>
        <v>5.0000000000000001E-3</v>
      </c>
      <c r="AQ671" s="15">
        <f t="shared" si="2"/>
        <v>0.5</v>
      </c>
      <c r="AR671" s="16">
        <f t="shared" si="3"/>
        <v>2.7900000000000001E-2</v>
      </c>
      <c r="AS671" s="16">
        <f t="shared" si="4"/>
        <v>8.0000000000000004E-4</v>
      </c>
      <c r="AT671" s="16">
        <f t="shared" si="5"/>
        <v>1.6999999999999999E-3</v>
      </c>
      <c r="AU671" s="17" t="e">
        <f>IF(AR671&lt;&gt;"",(($AP671*$BB$4/31.1034768*$BB$5)+($AQ671*$BC$4/31.1034768*$BC$5)+($AR671*$BA$4/100*$BA$5)+($AS671*$BD$4/100*$BD$5)+($AT671*$BE$4/100*$BE$5))/($BB$4*$BB$5/31.1034768),AP671)</f>
        <v>#DIV/0!</v>
      </c>
      <c r="AV671" s="16" t="e">
        <f>IF(AR671&lt;&gt;"",(($AP671*$BB$4/31.1034768*$BB$5)+($AQ671*$BC$4/31.1034768*$BC$5)+($AR671*$BA$4/100*$BA$5)+($AS671*$BD$4/100*$BD$5)+($AT671*$BE$4/100*$BE$5))/($BA$4*$BA$5/100),($AP671*$BB$4/31.1034768*$BB$5)/($BA$4*$BA$5/100))</f>
        <v>#DIV/0!</v>
      </c>
      <c r="AW671" s="18">
        <f>IF(AR671&lt;&gt;"",($AP671*$BB$4/31.1034768)+($AQ671*$BC$4/31.1034768)+($AR671*$BA$4/100)+($AS671*$BD$4/100)+($AT671*$BE$4/100),($AP671*$BB$4/31.1034768))</f>
        <v>0</v>
      </c>
      <c r="AX671" s="19">
        <f>IF(AR671&lt;&gt;"",(AR671+($AS671*$BD$6)+($AT671*$BE$6)+($AP671*$BB$6)+($AQ671*$BC$6)),"")</f>
        <v>2.7900000000000001E-2</v>
      </c>
      <c r="BF671" s="19"/>
      <c r="BG671" s="14"/>
      <c r="BI671" s="111" t="s">
        <v>132</v>
      </c>
      <c r="BJ671" s="31" t="s">
        <v>62</v>
      </c>
    </row>
    <row r="672" spans="1:62" s="20" customFormat="1" ht="12" customHeight="1" x14ac:dyDescent="0.2">
      <c r="A672" s="68" t="s">
        <v>645</v>
      </c>
      <c r="B672" s="69" t="s">
        <v>632</v>
      </c>
      <c r="C672" s="94">
        <v>35.700000000000003</v>
      </c>
      <c r="D672" s="94">
        <v>36.9</v>
      </c>
      <c r="E672" s="95">
        <f t="shared" si="0"/>
        <v>1.1999999999999957</v>
      </c>
      <c r="F672" s="69" t="s">
        <v>77</v>
      </c>
      <c r="G672" s="68" t="s">
        <v>78</v>
      </c>
      <c r="H672" s="69" t="s">
        <v>79</v>
      </c>
      <c r="I672" s="69" t="s">
        <v>69</v>
      </c>
      <c r="J672" s="72"/>
      <c r="K672" s="69"/>
      <c r="L672" s="69"/>
      <c r="M672" s="69" t="s">
        <v>528</v>
      </c>
      <c r="N672" s="69"/>
      <c r="O672" s="68" t="s">
        <v>132</v>
      </c>
      <c r="P672" s="68"/>
      <c r="Q672" s="110" t="s">
        <v>530</v>
      </c>
      <c r="R672" s="110" t="s">
        <v>645</v>
      </c>
      <c r="S672" s="110">
        <v>4.59</v>
      </c>
      <c r="T672" s="110"/>
      <c r="U672" s="110"/>
      <c r="V672" s="110">
        <v>668</v>
      </c>
      <c r="W672" s="110">
        <v>756</v>
      </c>
      <c r="X672" s="110"/>
      <c r="Y672" s="110">
        <v>663</v>
      </c>
      <c r="Z672" s="110"/>
      <c r="AA672" s="110">
        <v>654</v>
      </c>
      <c r="AB672" s="110">
        <v>0.5</v>
      </c>
      <c r="AC672" s="110"/>
      <c r="AD672" s="110">
        <v>7545</v>
      </c>
      <c r="AE672" s="110">
        <v>42795</v>
      </c>
      <c r="AF672" s="110">
        <v>887</v>
      </c>
      <c r="AG672" s="110">
        <v>25</v>
      </c>
      <c r="AH672" s="110">
        <v>30</v>
      </c>
      <c r="AI672" s="110">
        <v>47</v>
      </c>
      <c r="AK672" s="69"/>
      <c r="AL672" s="69"/>
      <c r="AM672" s="69"/>
      <c r="AN672" s="69"/>
      <c r="AO672" s="29">
        <f>D672-C672</f>
        <v>1.1999999999999957</v>
      </c>
      <c r="AP672" s="14">
        <f t="shared" si="1"/>
        <v>4.59</v>
      </c>
      <c r="AQ672" s="15">
        <f t="shared" si="2"/>
        <v>0.5</v>
      </c>
      <c r="AR672" s="16">
        <f t="shared" si="3"/>
        <v>6.6299999999999998E-2</v>
      </c>
      <c r="AS672" s="16">
        <f t="shared" si="4"/>
        <v>7.5600000000000001E-2</v>
      </c>
      <c r="AT672" s="16">
        <f t="shared" si="5"/>
        <v>6.6799999999999998E-2</v>
      </c>
      <c r="AU672" s="17" t="e">
        <f>IF(AR672&lt;&gt;"",(($AP672*$BB$4/31.1034768*$BB$5)+($AQ672*$BC$4/31.1034768*$BC$5)+($AR672*$BA$4/100*$BA$5)+($AS672*$BD$4/100*$BD$5)+($AT672*$BE$4/100*$BE$5))/($BB$4*$BB$5/31.1034768),AP672)</f>
        <v>#DIV/0!</v>
      </c>
      <c r="AV672" s="16" t="e">
        <f>IF(AR672&lt;&gt;"",(($AP672*$BB$4/31.1034768*$BB$5)+($AQ672*$BC$4/31.1034768*$BC$5)+($AR672*$BA$4/100*$BA$5)+($AS672*$BD$4/100*$BD$5)+($AT672*$BE$4/100*$BE$5))/($BA$4*$BA$5/100),($AP672*$BB$4/31.1034768*$BB$5)/($BA$4*$BA$5/100))</f>
        <v>#DIV/0!</v>
      </c>
      <c r="AW672" s="18">
        <f>IF(AR672&lt;&gt;"",($AP672*$BB$4/31.1034768)+($AQ672*$BC$4/31.1034768)+($AR672*$BA$4/100)+($AS672*$BD$4/100)+($AT672*$BE$4/100),($AP672*$BB$4/31.1034768))</f>
        <v>0</v>
      </c>
      <c r="AX672" s="19">
        <f>IF(AR672&lt;&gt;"",(AR672+($AS672*$BD$6)+($AT672*$BE$6)+($AP672*$BB$6)+($AQ672*$BC$6)),"")</f>
        <v>6.6299999999999998E-2</v>
      </c>
      <c r="BF672" s="19"/>
      <c r="BG672" s="14"/>
      <c r="BI672" s="111" t="s">
        <v>132</v>
      </c>
      <c r="BJ672" s="31" t="s">
        <v>62</v>
      </c>
    </row>
    <row r="673" spans="1:62" s="20" customFormat="1" ht="12" customHeight="1" x14ac:dyDescent="0.2">
      <c r="A673" s="23" t="s">
        <v>646</v>
      </c>
      <c r="B673" s="20" t="s">
        <v>632</v>
      </c>
      <c r="C673" s="86">
        <v>36.9</v>
      </c>
      <c r="D673" s="86">
        <v>39.32</v>
      </c>
      <c r="E673" s="25">
        <f t="shared" si="0"/>
        <v>2.4200000000000017</v>
      </c>
      <c r="F673" s="20" t="s">
        <v>54</v>
      </c>
      <c r="G673" s="23"/>
      <c r="H673" s="20" t="s">
        <v>128</v>
      </c>
      <c r="I673" s="20" t="s">
        <v>129</v>
      </c>
      <c r="J673" s="26"/>
      <c r="M673" s="20" t="s">
        <v>528</v>
      </c>
      <c r="O673" s="23" t="s">
        <v>86</v>
      </c>
      <c r="P673" s="23"/>
      <c r="Q673" s="110" t="s">
        <v>530</v>
      </c>
      <c r="R673" s="110" t="s">
        <v>646</v>
      </c>
      <c r="S673" s="110">
        <v>7.0000000000000007E-2</v>
      </c>
      <c r="T673" s="110"/>
      <c r="U673" s="110"/>
      <c r="V673" s="110"/>
      <c r="W673" s="110"/>
      <c r="X673" s="110"/>
      <c r="Y673" s="110"/>
      <c r="Z673" s="110"/>
      <c r="AA673" s="110"/>
      <c r="AB673" s="110"/>
      <c r="AC673" s="110"/>
      <c r="AD673" s="110"/>
      <c r="AE673" s="110"/>
      <c r="AF673" s="110"/>
      <c r="AG673" s="110"/>
      <c r="AH673" s="110"/>
      <c r="AI673" s="110"/>
      <c r="AO673" s="29">
        <f t="shared" ref="AO673:AO736" si="6">D673-C673</f>
        <v>2.4200000000000017</v>
      </c>
      <c r="AP673" s="14">
        <f t="shared" si="1"/>
        <v>7.0000000000000007E-2</v>
      </c>
      <c r="AQ673" s="15" t="str">
        <f t="shared" si="2"/>
        <v/>
      </c>
      <c r="AR673" s="16" t="str">
        <f t="shared" si="3"/>
        <v/>
      </c>
      <c r="AS673" s="16" t="str">
        <f t="shared" si="4"/>
        <v/>
      </c>
      <c r="AT673" s="16" t="str">
        <f t="shared" si="5"/>
        <v/>
      </c>
      <c r="AU673" s="17">
        <f>IF(AR673&lt;&gt;"",(($AP673*$BB$4/31.1034768*$BB$5)+($AQ673*$BC$4/31.1034768*$BC$5)+($AR673*$BA$4/100*$BA$5)+($AS673*$BD$4/100*$BD$5)+($AT673*$BE$4/100*$BE$5))/($BB$4*$BB$5/31.1034768),AP673)</f>
        <v>7.0000000000000007E-2</v>
      </c>
      <c r="AV673" s="16" t="e">
        <f>IF(AR673&lt;&gt;"",(($AP673*$BB$4/31.1034768*$BB$5)+($AQ673*$BC$4/31.1034768*$BC$5)+($AR673*$BA$4/100*$BA$5)+($AS673*$BD$4/100*$BD$5)+($AT673*$BE$4/100*$BE$5))/($BA$4*$BA$5/100),($AP673*$BB$4/31.1034768*$BB$5)/($BA$4*$BA$5/100))</f>
        <v>#DIV/0!</v>
      </c>
      <c r="AW673" s="18">
        <f>IF(AR673&lt;&gt;"",($AP673*$BB$4/31.1034768)+($AQ673*$BC$4/31.1034768)+($AR673*$BA$4/100)+($AS673*$BD$4/100)+($AT673*$BE$4/100),($AP673*$BB$4/31.1034768))</f>
        <v>0</v>
      </c>
      <c r="AX673" s="19" t="str">
        <f>IF(AR673&lt;&gt;"",(AR673+($AS673*$BD$6)+($AT673*$BE$6)+($AP673*$BB$6)+($AQ673*$BC$6)),"")</f>
        <v/>
      </c>
      <c r="BF673" s="19"/>
      <c r="BG673" s="14"/>
      <c r="BI673" s="111" t="s">
        <v>86</v>
      </c>
      <c r="BJ673" s="31" t="s">
        <v>62</v>
      </c>
    </row>
    <row r="674" spans="1:62" s="20" customFormat="1" ht="12" customHeight="1" x14ac:dyDescent="0.2">
      <c r="A674" s="23" t="s">
        <v>647</v>
      </c>
      <c r="B674" s="20" t="s">
        <v>632</v>
      </c>
      <c r="C674" s="86">
        <v>39.32</v>
      </c>
      <c r="D674" s="86">
        <v>40</v>
      </c>
      <c r="E674" s="25">
        <f t="shared" si="0"/>
        <v>0.67999999999999972</v>
      </c>
      <c r="F674" s="20" t="s">
        <v>54</v>
      </c>
      <c r="G674" s="23"/>
      <c r="H674" s="20" t="s">
        <v>263</v>
      </c>
      <c r="I674" s="20" t="s">
        <v>129</v>
      </c>
      <c r="J674" s="26"/>
      <c r="M674" s="20" t="s">
        <v>528</v>
      </c>
      <c r="O674" s="23" t="s">
        <v>132</v>
      </c>
      <c r="P674" s="23"/>
      <c r="Q674" s="110" t="s">
        <v>530</v>
      </c>
      <c r="R674" s="110" t="s">
        <v>647</v>
      </c>
      <c r="S674" s="110">
        <v>0.04</v>
      </c>
      <c r="T674" s="110"/>
      <c r="U674" s="110"/>
      <c r="V674" s="110">
        <v>7</v>
      </c>
      <c r="W674" s="110">
        <v>2.5</v>
      </c>
      <c r="X674" s="110"/>
      <c r="Y674" s="110">
        <v>350</v>
      </c>
      <c r="Z674" s="110"/>
      <c r="AA674" s="110">
        <v>5</v>
      </c>
      <c r="AB674" s="110">
        <v>0.5</v>
      </c>
      <c r="AC674" s="110"/>
      <c r="AD674" s="110">
        <v>85</v>
      </c>
      <c r="AE674" s="110">
        <v>35730</v>
      </c>
      <c r="AF674" s="110">
        <v>330</v>
      </c>
      <c r="AG674" s="110">
        <v>0.5</v>
      </c>
      <c r="AH674" s="110">
        <v>19</v>
      </c>
      <c r="AI674" s="110">
        <v>11</v>
      </c>
      <c r="AO674" s="29">
        <f t="shared" si="6"/>
        <v>0.67999999999999972</v>
      </c>
      <c r="AP674" s="14">
        <f t="shared" si="1"/>
        <v>0.04</v>
      </c>
      <c r="AQ674" s="15">
        <f t="shared" si="2"/>
        <v>0.5</v>
      </c>
      <c r="AR674" s="16">
        <f t="shared" si="3"/>
        <v>3.5000000000000003E-2</v>
      </c>
      <c r="AS674" s="16">
        <f t="shared" si="4"/>
        <v>2.5000000000000001E-4</v>
      </c>
      <c r="AT674" s="16">
        <f t="shared" si="5"/>
        <v>6.9999999999999999E-4</v>
      </c>
      <c r="AU674" s="17" t="e">
        <f>IF(AR674&lt;&gt;"",(($AP674*$BB$4/31.1034768*$BB$5)+($AQ674*$BC$4/31.1034768*$BC$5)+($AR674*$BA$4/100*$BA$5)+($AS674*$BD$4/100*$BD$5)+($AT674*$BE$4/100*$BE$5))/($BB$4*$BB$5/31.1034768),AP674)</f>
        <v>#DIV/0!</v>
      </c>
      <c r="AV674" s="16" t="e">
        <f>IF(AR674&lt;&gt;"",(($AP674*$BB$4/31.1034768*$BB$5)+($AQ674*$BC$4/31.1034768*$BC$5)+($AR674*$BA$4/100*$BA$5)+($AS674*$BD$4/100*$BD$5)+($AT674*$BE$4/100*$BE$5))/($BA$4*$BA$5/100),($AP674*$BB$4/31.1034768*$BB$5)/($BA$4*$BA$5/100))</f>
        <v>#DIV/0!</v>
      </c>
      <c r="AW674" s="18">
        <f>IF(AR674&lt;&gt;"",($AP674*$BB$4/31.1034768)+($AQ674*$BC$4/31.1034768)+($AR674*$BA$4/100)+($AS674*$BD$4/100)+($AT674*$BE$4/100),($AP674*$BB$4/31.1034768))</f>
        <v>0</v>
      </c>
      <c r="AX674" s="19">
        <f>IF(AR674&lt;&gt;"",(AR674+($AS674*$BD$6)+($AT674*$BE$6)+($AP674*$BB$6)+($AQ674*$BC$6)),"")</f>
        <v>3.5000000000000003E-2</v>
      </c>
      <c r="BF674" s="19"/>
      <c r="BG674" s="14"/>
      <c r="BI674" s="111" t="s">
        <v>132</v>
      </c>
      <c r="BJ674" s="31" t="s">
        <v>62</v>
      </c>
    </row>
    <row r="675" spans="1:62" s="20" customFormat="1" ht="12" customHeight="1" x14ac:dyDescent="0.2">
      <c r="A675" s="23" t="s">
        <v>648</v>
      </c>
      <c r="B675" s="20" t="s">
        <v>632</v>
      </c>
      <c r="C675" s="86">
        <v>40</v>
      </c>
      <c r="D675" s="86">
        <v>41</v>
      </c>
      <c r="E675" s="25">
        <f t="shared" si="0"/>
        <v>1</v>
      </c>
      <c r="F675" s="20" t="s">
        <v>54</v>
      </c>
      <c r="G675" s="23"/>
      <c r="H675" s="20" t="s">
        <v>263</v>
      </c>
      <c r="I675" s="20" t="s">
        <v>129</v>
      </c>
      <c r="J675" s="26"/>
      <c r="M675" s="20" t="s">
        <v>528</v>
      </c>
      <c r="O675" s="23" t="s">
        <v>132</v>
      </c>
      <c r="P675" s="23"/>
      <c r="Q675" s="110" t="s">
        <v>530</v>
      </c>
      <c r="R675" s="110" t="s">
        <v>648</v>
      </c>
      <c r="S675" s="110">
        <v>0.02</v>
      </c>
      <c r="T675" s="110"/>
      <c r="U675" s="110"/>
      <c r="V675" s="110">
        <v>12</v>
      </c>
      <c r="W675" s="110">
        <v>2.5</v>
      </c>
      <c r="X675" s="110"/>
      <c r="Y675" s="110">
        <v>472</v>
      </c>
      <c r="Z675" s="110"/>
      <c r="AA675" s="110">
        <v>5</v>
      </c>
      <c r="AB675" s="110">
        <v>0.5</v>
      </c>
      <c r="AC675" s="110"/>
      <c r="AD675" s="110">
        <v>209</v>
      </c>
      <c r="AE675" s="110">
        <v>35105</v>
      </c>
      <c r="AF675" s="110">
        <v>412</v>
      </c>
      <c r="AG675" s="110">
        <v>0.5</v>
      </c>
      <c r="AH675" s="110">
        <v>18</v>
      </c>
      <c r="AI675" s="110">
        <v>11</v>
      </c>
      <c r="AO675" s="29">
        <f t="shared" si="6"/>
        <v>1</v>
      </c>
      <c r="AP675" s="14">
        <f t="shared" si="1"/>
        <v>0.02</v>
      </c>
      <c r="AQ675" s="15">
        <f t="shared" si="2"/>
        <v>0.5</v>
      </c>
      <c r="AR675" s="16">
        <f t="shared" si="3"/>
        <v>4.7199999999999999E-2</v>
      </c>
      <c r="AS675" s="16">
        <f t="shared" si="4"/>
        <v>2.5000000000000001E-4</v>
      </c>
      <c r="AT675" s="16">
        <f t="shared" si="5"/>
        <v>1.1999999999999999E-3</v>
      </c>
      <c r="AU675" s="17" t="e">
        <f>IF(AR675&lt;&gt;"",(($AP675*$BB$4/31.1034768*$BB$5)+($AQ675*$BC$4/31.1034768*$BC$5)+($AR675*$BA$4/100*$BA$5)+($AS675*$BD$4/100*$BD$5)+($AT675*$BE$4/100*$BE$5))/($BB$4*$BB$5/31.1034768),AP675)</f>
        <v>#DIV/0!</v>
      </c>
      <c r="AV675" s="16" t="e">
        <f>IF(AR675&lt;&gt;"",(($AP675*$BB$4/31.1034768*$BB$5)+($AQ675*$BC$4/31.1034768*$BC$5)+($AR675*$BA$4/100*$BA$5)+($AS675*$BD$4/100*$BD$5)+($AT675*$BE$4/100*$BE$5))/($BA$4*$BA$5/100),($AP675*$BB$4/31.1034768*$BB$5)/($BA$4*$BA$5/100))</f>
        <v>#DIV/0!</v>
      </c>
      <c r="AW675" s="18">
        <f>IF(AR675&lt;&gt;"",($AP675*$BB$4/31.1034768)+($AQ675*$BC$4/31.1034768)+($AR675*$BA$4/100)+($AS675*$BD$4/100)+($AT675*$BE$4/100),($AP675*$BB$4/31.1034768))</f>
        <v>0</v>
      </c>
      <c r="AX675" s="19">
        <f>IF(AR675&lt;&gt;"",(AR675+($AS675*$BD$6)+($AT675*$BE$6)+($AP675*$BB$6)+($AQ675*$BC$6)),"")</f>
        <v>4.7199999999999999E-2</v>
      </c>
      <c r="BF675" s="19"/>
      <c r="BG675" s="14"/>
      <c r="BI675" s="111" t="s">
        <v>132</v>
      </c>
      <c r="BJ675" s="31" t="s">
        <v>62</v>
      </c>
    </row>
    <row r="676" spans="1:62" s="20" customFormat="1" ht="12" customHeight="1" x14ac:dyDescent="0.2">
      <c r="A676" s="23" t="s">
        <v>649</v>
      </c>
      <c r="B676" s="20" t="s">
        <v>632</v>
      </c>
      <c r="C676" s="86">
        <v>41</v>
      </c>
      <c r="D676" s="86">
        <v>41.3</v>
      </c>
      <c r="E676" s="25">
        <f t="shared" si="0"/>
        <v>0.29999999999999716</v>
      </c>
      <c r="F676" s="20" t="s">
        <v>54</v>
      </c>
      <c r="G676" s="23"/>
      <c r="H676" s="20" t="s">
        <v>263</v>
      </c>
      <c r="I676" s="20" t="s">
        <v>129</v>
      </c>
      <c r="J676" s="26"/>
      <c r="M676" s="20" t="s">
        <v>528</v>
      </c>
      <c r="O676" s="23" t="s">
        <v>132</v>
      </c>
      <c r="P676" s="23"/>
      <c r="Q676" s="110" t="s">
        <v>530</v>
      </c>
      <c r="R676" s="110" t="s">
        <v>649</v>
      </c>
      <c r="S676" s="110">
        <v>0.04</v>
      </c>
      <c r="T676" s="110"/>
      <c r="U676" s="110"/>
      <c r="V676" s="110">
        <v>8</v>
      </c>
      <c r="W676" s="110">
        <v>5</v>
      </c>
      <c r="X676" s="110"/>
      <c r="Y676" s="110">
        <v>363</v>
      </c>
      <c r="Z676" s="110"/>
      <c r="AA676" s="110">
        <v>5</v>
      </c>
      <c r="AB676" s="110">
        <v>0.5</v>
      </c>
      <c r="AC676" s="110"/>
      <c r="AD676" s="110">
        <v>121</v>
      </c>
      <c r="AE676" s="110">
        <v>37290</v>
      </c>
      <c r="AF676" s="110">
        <v>359</v>
      </c>
      <c r="AG676" s="110">
        <v>0.5</v>
      </c>
      <c r="AH676" s="110">
        <v>20</v>
      </c>
      <c r="AI676" s="110">
        <v>11</v>
      </c>
      <c r="AO676" s="29">
        <f t="shared" si="6"/>
        <v>0.29999999999999716</v>
      </c>
      <c r="AP676" s="14">
        <f t="shared" si="1"/>
        <v>0.04</v>
      </c>
      <c r="AQ676" s="15">
        <f t="shared" si="2"/>
        <v>0.5</v>
      </c>
      <c r="AR676" s="16">
        <f t="shared" si="3"/>
        <v>3.6299999999999999E-2</v>
      </c>
      <c r="AS676" s="16">
        <f t="shared" si="4"/>
        <v>5.0000000000000001E-4</v>
      </c>
      <c r="AT676" s="16">
        <f t="shared" si="5"/>
        <v>8.0000000000000004E-4</v>
      </c>
      <c r="AU676" s="17" t="e">
        <f>IF(AR676&lt;&gt;"",(($AP676*$BB$4/31.1034768*$BB$5)+($AQ676*$BC$4/31.1034768*$BC$5)+($AR676*$BA$4/100*$BA$5)+($AS676*$BD$4/100*$BD$5)+($AT676*$BE$4/100*$BE$5))/($BB$4*$BB$5/31.1034768),AP676)</f>
        <v>#DIV/0!</v>
      </c>
      <c r="AV676" s="16" t="e">
        <f>IF(AR676&lt;&gt;"",(($AP676*$BB$4/31.1034768*$BB$5)+($AQ676*$BC$4/31.1034768*$BC$5)+($AR676*$BA$4/100*$BA$5)+($AS676*$BD$4/100*$BD$5)+($AT676*$BE$4/100*$BE$5))/($BA$4*$BA$5/100),($AP676*$BB$4/31.1034768*$BB$5)/($BA$4*$BA$5/100))</f>
        <v>#DIV/0!</v>
      </c>
      <c r="AW676" s="18">
        <f>IF(AR676&lt;&gt;"",($AP676*$BB$4/31.1034768)+($AQ676*$BC$4/31.1034768)+($AR676*$BA$4/100)+($AS676*$BD$4/100)+($AT676*$BE$4/100),($AP676*$BB$4/31.1034768))</f>
        <v>0</v>
      </c>
      <c r="AX676" s="19">
        <f>IF(AR676&lt;&gt;"",(AR676+($AS676*$BD$6)+($AT676*$BE$6)+($AP676*$BB$6)+($AQ676*$BC$6)),"")</f>
        <v>3.6299999999999999E-2</v>
      </c>
      <c r="BF676" s="19"/>
      <c r="BG676" s="14"/>
      <c r="BI676" s="111" t="s">
        <v>132</v>
      </c>
      <c r="BJ676" s="31" t="s">
        <v>62</v>
      </c>
    </row>
    <row r="677" spans="1:62" s="20" customFormat="1" ht="12" customHeight="1" x14ac:dyDescent="0.2">
      <c r="A677" s="23" t="s">
        <v>650</v>
      </c>
      <c r="B677" s="20" t="s">
        <v>632</v>
      </c>
      <c r="C677" s="86">
        <v>41.3</v>
      </c>
      <c r="D677" s="86">
        <v>42.56</v>
      </c>
      <c r="E677" s="25">
        <f t="shared" si="0"/>
        <v>1.2600000000000051</v>
      </c>
      <c r="F677" s="20" t="s">
        <v>54</v>
      </c>
      <c r="G677" s="23"/>
      <c r="H677" s="20" t="s">
        <v>263</v>
      </c>
      <c r="I677" s="20" t="s">
        <v>129</v>
      </c>
      <c r="J677" s="26"/>
      <c r="M677" s="20" t="s">
        <v>528</v>
      </c>
      <c r="O677" s="23" t="s">
        <v>132</v>
      </c>
      <c r="P677" s="23"/>
      <c r="Q677" s="110" t="s">
        <v>530</v>
      </c>
      <c r="R677" s="110" t="s">
        <v>650</v>
      </c>
      <c r="S677" s="110">
        <v>0.02</v>
      </c>
      <c r="T677" s="110"/>
      <c r="U677" s="110"/>
      <c r="V677" s="110">
        <v>10</v>
      </c>
      <c r="W677" s="110">
        <v>19</v>
      </c>
      <c r="X677" s="110"/>
      <c r="Y677" s="110">
        <v>1170</v>
      </c>
      <c r="Z677" s="110"/>
      <c r="AA677" s="110">
        <v>5</v>
      </c>
      <c r="AB677" s="110">
        <v>0.5</v>
      </c>
      <c r="AC677" s="110"/>
      <c r="AD677" s="110">
        <v>147</v>
      </c>
      <c r="AE677" s="110">
        <v>27385</v>
      </c>
      <c r="AF677" s="110">
        <v>385</v>
      </c>
      <c r="AG677" s="110">
        <v>0.5</v>
      </c>
      <c r="AH677" s="110">
        <v>14</v>
      </c>
      <c r="AI677" s="110">
        <v>9</v>
      </c>
      <c r="AO677" s="29">
        <f t="shared" si="6"/>
        <v>1.2600000000000051</v>
      </c>
      <c r="AP677" s="14">
        <f t="shared" si="1"/>
        <v>0.02</v>
      </c>
      <c r="AQ677" s="15">
        <f t="shared" si="2"/>
        <v>0.5</v>
      </c>
      <c r="AR677" s="16">
        <f t="shared" si="3"/>
        <v>0.11700000000000001</v>
      </c>
      <c r="AS677" s="16">
        <f t="shared" si="4"/>
        <v>1.9E-3</v>
      </c>
      <c r="AT677" s="16">
        <f t="shared" si="5"/>
        <v>1E-3</v>
      </c>
      <c r="AU677" s="17" t="e">
        <f>IF(AR677&lt;&gt;"",(($AP677*$BB$4/31.1034768*$BB$5)+($AQ677*$BC$4/31.1034768*$BC$5)+($AR677*$BA$4/100*$BA$5)+($AS677*$BD$4/100*$BD$5)+($AT677*$BE$4/100*$BE$5))/($BB$4*$BB$5/31.1034768),AP677)</f>
        <v>#DIV/0!</v>
      </c>
      <c r="AV677" s="16" t="e">
        <f>IF(AR677&lt;&gt;"",(($AP677*$BB$4/31.1034768*$BB$5)+($AQ677*$BC$4/31.1034768*$BC$5)+($AR677*$BA$4/100*$BA$5)+($AS677*$BD$4/100*$BD$5)+($AT677*$BE$4/100*$BE$5))/($BA$4*$BA$5/100),($AP677*$BB$4/31.1034768*$BB$5)/($BA$4*$BA$5/100))</f>
        <v>#DIV/0!</v>
      </c>
      <c r="AW677" s="18">
        <f>IF(AR677&lt;&gt;"",($AP677*$BB$4/31.1034768)+($AQ677*$BC$4/31.1034768)+($AR677*$BA$4/100)+($AS677*$BD$4/100)+($AT677*$BE$4/100),($AP677*$BB$4/31.1034768))</f>
        <v>0</v>
      </c>
      <c r="AX677" s="19">
        <f>IF(AR677&lt;&gt;"",(AR677+($AS677*$BD$6)+($AT677*$BE$6)+($AP677*$BB$6)+($AQ677*$BC$6)),"")</f>
        <v>0.11700000000000001</v>
      </c>
      <c r="BF677" s="19"/>
      <c r="BG677" s="14"/>
      <c r="BI677" s="111" t="s">
        <v>132</v>
      </c>
      <c r="BJ677" s="31" t="s">
        <v>62</v>
      </c>
    </row>
    <row r="678" spans="1:62" s="99" customFormat="1" ht="12" customHeight="1" x14ac:dyDescent="0.2">
      <c r="A678" s="32" t="s">
        <v>651</v>
      </c>
      <c r="B678" s="33" t="s">
        <v>632</v>
      </c>
      <c r="C678" s="88">
        <v>42.56</v>
      </c>
      <c r="D678" s="88">
        <v>42.76</v>
      </c>
      <c r="E678" s="35">
        <f t="shared" si="0"/>
        <v>0.19999999999999574</v>
      </c>
      <c r="F678" s="33" t="s">
        <v>64</v>
      </c>
      <c r="G678" s="32"/>
      <c r="H678" s="33"/>
      <c r="I678" s="33"/>
      <c r="J678" s="36"/>
      <c r="K678" s="33"/>
      <c r="L678" s="33"/>
      <c r="M678" s="33"/>
      <c r="N678" s="33"/>
      <c r="O678" s="103"/>
      <c r="P678" s="32"/>
      <c r="Q678" s="103"/>
      <c r="R678" s="110"/>
      <c r="S678" s="110"/>
      <c r="T678" s="110"/>
      <c r="U678" s="110"/>
      <c r="V678" s="110"/>
      <c r="W678" s="110"/>
      <c r="X678" s="110"/>
      <c r="Y678" s="110"/>
      <c r="Z678" s="110"/>
      <c r="AA678" s="110"/>
      <c r="AB678" s="110"/>
      <c r="AC678" s="110"/>
      <c r="AD678" s="110"/>
      <c r="AE678" s="110"/>
      <c r="AF678" s="110"/>
      <c r="AG678" s="110"/>
      <c r="AH678" s="110"/>
      <c r="AI678" s="110"/>
      <c r="AJ678" s="20"/>
      <c r="AO678" s="112">
        <f t="shared" si="6"/>
        <v>0.19999999999999574</v>
      </c>
      <c r="AP678" s="14">
        <f t="shared" si="1"/>
        <v>0</v>
      </c>
      <c r="AQ678" s="15" t="str">
        <f t="shared" si="2"/>
        <v/>
      </c>
      <c r="AR678" s="16" t="str">
        <f t="shared" si="3"/>
        <v/>
      </c>
      <c r="AS678" s="16" t="str">
        <f t="shared" si="4"/>
        <v/>
      </c>
      <c r="AT678" s="16" t="str">
        <f t="shared" si="5"/>
        <v/>
      </c>
      <c r="AU678" s="17">
        <f>IF(AR678&lt;&gt;"",(($AP678*$BB$4/31.1034768*$BB$5)+($AQ678*$BC$4/31.1034768*$BC$5)+($AR678*$BA$4/100*$BA$5)+($AS678*$BD$4/100*$BD$5)+($AT678*$BE$4/100*$BE$5))/($BB$4*$BB$5/31.1034768),AP678)</f>
        <v>0</v>
      </c>
      <c r="AV678" s="16" t="e">
        <f>IF(AR678&lt;&gt;"",(($AP678*$BB$4/31.1034768*$BB$5)+($AQ678*$BC$4/31.1034768*$BC$5)+($AR678*$BA$4/100*$BA$5)+($AS678*$BD$4/100*$BD$5)+($AT678*$BE$4/100*$BE$5))/($BA$4*$BA$5/100),($AP678*$BB$4/31.1034768*$BB$5)/($BA$4*$BA$5/100))</f>
        <v>#DIV/0!</v>
      </c>
      <c r="AW678" s="18">
        <f>IF(AR678&lt;&gt;"",($AP678*$BB$4/31.1034768)+($AQ678*$BC$4/31.1034768)+($AR678*$BA$4/100)+($AS678*$BD$4/100)+($AT678*$BE$4/100),($AP678*$BB$4/31.1034768))</f>
        <v>0</v>
      </c>
      <c r="AX678" s="19" t="str">
        <f>IF(AR678&lt;&gt;"",(AR678+($AS678*$BD$6)+($AT678*$BE$6)+($AP678*$BB$6)+($AQ678*$BC$6)),"")</f>
        <v/>
      </c>
      <c r="BF678" s="100"/>
      <c r="BG678" s="101"/>
      <c r="BI678" s="23"/>
      <c r="BJ678" s="20"/>
    </row>
    <row r="679" spans="1:62" s="20" customFormat="1" ht="12" customHeight="1" x14ac:dyDescent="0.2">
      <c r="A679" s="23" t="s">
        <v>652</v>
      </c>
      <c r="B679" s="20" t="s">
        <v>632</v>
      </c>
      <c r="C679" s="86">
        <v>42.76</v>
      </c>
      <c r="D679" s="86">
        <v>43.8</v>
      </c>
      <c r="E679" s="25">
        <f t="shared" si="0"/>
        <v>1.0399999999999991</v>
      </c>
      <c r="F679" s="20" t="s">
        <v>54</v>
      </c>
      <c r="G679" s="23"/>
      <c r="H679" s="20" t="s">
        <v>263</v>
      </c>
      <c r="I679" s="20" t="s">
        <v>129</v>
      </c>
      <c r="J679" s="26"/>
      <c r="M679" s="20" t="s">
        <v>528</v>
      </c>
      <c r="O679" s="23" t="s">
        <v>132</v>
      </c>
      <c r="P679" s="23"/>
      <c r="Q679" s="110" t="s">
        <v>530</v>
      </c>
      <c r="R679" s="110" t="s">
        <v>652</v>
      </c>
      <c r="S679" s="110">
        <v>0.02</v>
      </c>
      <c r="T679" s="110"/>
      <c r="U679" s="110"/>
      <c r="V679" s="110">
        <v>11</v>
      </c>
      <c r="W679" s="110">
        <v>2.5</v>
      </c>
      <c r="X679" s="110"/>
      <c r="Y679" s="110">
        <v>1457</v>
      </c>
      <c r="Z679" s="110"/>
      <c r="AA679" s="110">
        <v>5</v>
      </c>
      <c r="AB679" s="110">
        <v>0.5</v>
      </c>
      <c r="AC679" s="110"/>
      <c r="AD679" s="110">
        <v>181</v>
      </c>
      <c r="AE679" s="110">
        <v>39260</v>
      </c>
      <c r="AF679" s="110">
        <v>723</v>
      </c>
      <c r="AG679" s="110">
        <v>1</v>
      </c>
      <c r="AH679" s="110">
        <v>19</v>
      </c>
      <c r="AI679" s="110">
        <v>11</v>
      </c>
      <c r="AO679" s="29">
        <f t="shared" si="6"/>
        <v>1.0399999999999991</v>
      </c>
      <c r="AP679" s="14">
        <f t="shared" si="1"/>
        <v>0.02</v>
      </c>
      <c r="AQ679" s="15">
        <f t="shared" si="2"/>
        <v>0.5</v>
      </c>
      <c r="AR679" s="16">
        <f t="shared" si="3"/>
        <v>0.1457</v>
      </c>
      <c r="AS679" s="16">
        <f t="shared" si="4"/>
        <v>2.5000000000000001E-4</v>
      </c>
      <c r="AT679" s="16">
        <f t="shared" si="5"/>
        <v>1.1000000000000001E-3</v>
      </c>
      <c r="AU679" s="17" t="e">
        <f>IF(AR679&lt;&gt;"",(($AP679*$BB$4/31.1034768*$BB$5)+($AQ679*$BC$4/31.1034768*$BC$5)+($AR679*$BA$4/100*$BA$5)+($AS679*$BD$4/100*$BD$5)+($AT679*$BE$4/100*$BE$5))/($BB$4*$BB$5/31.1034768),AP679)</f>
        <v>#DIV/0!</v>
      </c>
      <c r="AV679" s="16" t="e">
        <f>IF(AR679&lt;&gt;"",(($AP679*$BB$4/31.1034768*$BB$5)+($AQ679*$BC$4/31.1034768*$BC$5)+($AR679*$BA$4/100*$BA$5)+($AS679*$BD$4/100*$BD$5)+($AT679*$BE$4/100*$BE$5))/($BA$4*$BA$5/100),($AP679*$BB$4/31.1034768*$BB$5)/($BA$4*$BA$5/100))</f>
        <v>#DIV/0!</v>
      </c>
      <c r="AW679" s="18">
        <f>IF(AR679&lt;&gt;"",($AP679*$BB$4/31.1034768)+($AQ679*$BC$4/31.1034768)+($AR679*$BA$4/100)+($AS679*$BD$4/100)+($AT679*$BE$4/100),($AP679*$BB$4/31.1034768))</f>
        <v>0</v>
      </c>
      <c r="AX679" s="19">
        <f>IF(AR679&lt;&gt;"",(AR679+($AS679*$BD$6)+($AT679*$BE$6)+($AP679*$BB$6)+($AQ679*$BC$6)),"")</f>
        <v>0.1457</v>
      </c>
      <c r="BF679" s="19"/>
      <c r="BG679" s="14"/>
      <c r="BI679" s="111" t="s">
        <v>132</v>
      </c>
      <c r="BJ679" s="31" t="s">
        <v>62</v>
      </c>
    </row>
    <row r="680" spans="1:62" s="20" customFormat="1" ht="12" customHeight="1" x14ac:dyDescent="0.2">
      <c r="A680" s="23" t="s">
        <v>653</v>
      </c>
      <c r="B680" s="20" t="s">
        <v>632</v>
      </c>
      <c r="C680" s="86">
        <v>43.8</v>
      </c>
      <c r="D680" s="86">
        <v>44.55</v>
      </c>
      <c r="E680" s="25">
        <f t="shared" si="0"/>
        <v>0.75</v>
      </c>
      <c r="F680" s="20" t="s">
        <v>54</v>
      </c>
      <c r="G680" s="23"/>
      <c r="H680" s="20" t="s">
        <v>263</v>
      </c>
      <c r="I680" s="20" t="s">
        <v>129</v>
      </c>
      <c r="J680" s="26"/>
      <c r="M680" s="20" t="s">
        <v>528</v>
      </c>
      <c r="O680" s="23" t="s">
        <v>132</v>
      </c>
      <c r="P680" s="23"/>
      <c r="Q680" s="110" t="s">
        <v>530</v>
      </c>
      <c r="R680" s="110" t="s">
        <v>653</v>
      </c>
      <c r="S680" s="110">
        <v>0.04</v>
      </c>
      <c r="T680" s="110"/>
      <c r="U680" s="110"/>
      <c r="V680" s="110">
        <v>31</v>
      </c>
      <c r="W680" s="110">
        <v>6</v>
      </c>
      <c r="X680" s="110"/>
      <c r="Y680" s="110">
        <v>1315</v>
      </c>
      <c r="Z680" s="110"/>
      <c r="AA680" s="110">
        <v>10</v>
      </c>
      <c r="AB680" s="110">
        <v>0.5</v>
      </c>
      <c r="AC680" s="110"/>
      <c r="AD680" s="110">
        <v>837</v>
      </c>
      <c r="AE680" s="110">
        <v>38000</v>
      </c>
      <c r="AF680" s="110">
        <v>580</v>
      </c>
      <c r="AG680" s="110">
        <v>1</v>
      </c>
      <c r="AH680" s="110">
        <v>20</v>
      </c>
      <c r="AI680" s="110">
        <v>14</v>
      </c>
      <c r="AO680" s="29">
        <f t="shared" si="6"/>
        <v>0.75</v>
      </c>
      <c r="AP680" s="14">
        <f t="shared" si="1"/>
        <v>0.04</v>
      </c>
      <c r="AQ680" s="15">
        <f t="shared" si="2"/>
        <v>0.5</v>
      </c>
      <c r="AR680" s="16">
        <f t="shared" si="3"/>
        <v>0.13150000000000001</v>
      </c>
      <c r="AS680" s="16">
        <f t="shared" si="4"/>
        <v>5.9999999999999995E-4</v>
      </c>
      <c r="AT680" s="16">
        <f t="shared" si="5"/>
        <v>3.0999999999999999E-3</v>
      </c>
      <c r="AU680" s="17" t="e">
        <f>IF(AR680&lt;&gt;"",(($AP680*$BB$4/31.1034768*$BB$5)+($AQ680*$BC$4/31.1034768*$BC$5)+($AR680*$BA$4/100*$BA$5)+($AS680*$BD$4/100*$BD$5)+($AT680*$BE$4/100*$BE$5))/($BB$4*$BB$5/31.1034768),AP680)</f>
        <v>#DIV/0!</v>
      </c>
      <c r="AV680" s="16" t="e">
        <f>IF(AR680&lt;&gt;"",(($AP680*$BB$4/31.1034768*$BB$5)+($AQ680*$BC$4/31.1034768*$BC$5)+($AR680*$BA$4/100*$BA$5)+($AS680*$BD$4/100*$BD$5)+($AT680*$BE$4/100*$BE$5))/($BA$4*$BA$5/100),($AP680*$BB$4/31.1034768*$BB$5)/($BA$4*$BA$5/100))</f>
        <v>#DIV/0!</v>
      </c>
      <c r="AW680" s="18">
        <f>IF(AR680&lt;&gt;"",($AP680*$BB$4/31.1034768)+($AQ680*$BC$4/31.1034768)+($AR680*$BA$4/100)+($AS680*$BD$4/100)+($AT680*$BE$4/100),($AP680*$BB$4/31.1034768))</f>
        <v>0</v>
      </c>
      <c r="AX680" s="19">
        <f>IF(AR680&lt;&gt;"",(AR680+($AS680*$BD$6)+($AT680*$BE$6)+($AP680*$BB$6)+($AQ680*$BC$6)),"")</f>
        <v>0.13150000000000001</v>
      </c>
      <c r="BF680" s="19"/>
      <c r="BG680" s="14"/>
      <c r="BI680" s="111" t="s">
        <v>132</v>
      </c>
      <c r="BJ680" s="31" t="s">
        <v>62</v>
      </c>
    </row>
    <row r="681" spans="1:62" s="20" customFormat="1" ht="12" customHeight="1" x14ac:dyDescent="0.2">
      <c r="A681" s="23" t="s">
        <v>654</v>
      </c>
      <c r="B681" s="20" t="s">
        <v>632</v>
      </c>
      <c r="C681" s="86">
        <v>44.55</v>
      </c>
      <c r="D681" s="86">
        <v>45.55</v>
      </c>
      <c r="E681" s="25">
        <f t="shared" si="0"/>
        <v>1</v>
      </c>
      <c r="F681" s="20" t="s">
        <v>54</v>
      </c>
      <c r="G681" s="23"/>
      <c r="H681" s="20" t="s">
        <v>263</v>
      </c>
      <c r="I681" s="20" t="s">
        <v>129</v>
      </c>
      <c r="J681" s="26"/>
      <c r="M681" s="20" t="s">
        <v>528</v>
      </c>
      <c r="O681" s="23" t="s">
        <v>132</v>
      </c>
      <c r="P681" s="23"/>
      <c r="Q681" s="110" t="s">
        <v>530</v>
      </c>
      <c r="R681" s="110" t="s">
        <v>654</v>
      </c>
      <c r="S681" s="110">
        <v>0.03</v>
      </c>
      <c r="T681" s="110"/>
      <c r="U681" s="110"/>
      <c r="V681" s="110">
        <v>14</v>
      </c>
      <c r="W681" s="110">
        <v>5</v>
      </c>
      <c r="X681" s="110"/>
      <c r="Y681" s="110">
        <v>991</v>
      </c>
      <c r="Z681" s="110"/>
      <c r="AA681" s="110">
        <v>15</v>
      </c>
      <c r="AB681" s="110">
        <v>0.5</v>
      </c>
      <c r="AC681" s="110"/>
      <c r="AD681" s="110">
        <v>197</v>
      </c>
      <c r="AE681" s="110">
        <v>38565</v>
      </c>
      <c r="AF681" s="110">
        <v>590</v>
      </c>
      <c r="AG681" s="110">
        <v>1</v>
      </c>
      <c r="AH681" s="110">
        <v>22</v>
      </c>
      <c r="AI681" s="110">
        <v>10</v>
      </c>
      <c r="AO681" s="29">
        <f t="shared" si="6"/>
        <v>1</v>
      </c>
      <c r="AP681" s="14">
        <f t="shared" si="1"/>
        <v>0.03</v>
      </c>
      <c r="AQ681" s="15">
        <f t="shared" si="2"/>
        <v>0.5</v>
      </c>
      <c r="AR681" s="16">
        <f t="shared" si="3"/>
        <v>9.9099999999999994E-2</v>
      </c>
      <c r="AS681" s="16">
        <f t="shared" si="4"/>
        <v>5.0000000000000001E-4</v>
      </c>
      <c r="AT681" s="16">
        <f t="shared" si="5"/>
        <v>1.4E-3</v>
      </c>
      <c r="AU681" s="17" t="e">
        <f>IF(AR681&lt;&gt;"",(($AP681*$BB$4/31.1034768*$BB$5)+($AQ681*$BC$4/31.1034768*$BC$5)+($AR681*$BA$4/100*$BA$5)+($AS681*$BD$4/100*$BD$5)+($AT681*$BE$4/100*$BE$5))/($BB$4*$BB$5/31.1034768),AP681)</f>
        <v>#DIV/0!</v>
      </c>
      <c r="AV681" s="16" t="e">
        <f>IF(AR681&lt;&gt;"",(($AP681*$BB$4/31.1034768*$BB$5)+($AQ681*$BC$4/31.1034768*$BC$5)+($AR681*$BA$4/100*$BA$5)+($AS681*$BD$4/100*$BD$5)+($AT681*$BE$4/100*$BE$5))/($BA$4*$BA$5/100),($AP681*$BB$4/31.1034768*$BB$5)/($BA$4*$BA$5/100))</f>
        <v>#DIV/0!</v>
      </c>
      <c r="AW681" s="18">
        <f>IF(AR681&lt;&gt;"",($AP681*$BB$4/31.1034768)+($AQ681*$BC$4/31.1034768)+($AR681*$BA$4/100)+($AS681*$BD$4/100)+($AT681*$BE$4/100),($AP681*$BB$4/31.1034768))</f>
        <v>0</v>
      </c>
      <c r="AX681" s="19">
        <f>IF(AR681&lt;&gt;"",(AR681+($AS681*$BD$6)+($AT681*$BE$6)+($AP681*$BB$6)+($AQ681*$BC$6)),"")</f>
        <v>9.9099999999999994E-2</v>
      </c>
      <c r="BF681" s="19"/>
      <c r="BG681" s="14"/>
      <c r="BI681" s="111" t="s">
        <v>132</v>
      </c>
      <c r="BJ681" s="31" t="s">
        <v>62</v>
      </c>
    </row>
    <row r="682" spans="1:62" s="20" customFormat="1" ht="12" customHeight="1" x14ac:dyDescent="0.2">
      <c r="A682" s="23" t="s">
        <v>655</v>
      </c>
      <c r="B682" s="20" t="s">
        <v>632</v>
      </c>
      <c r="C682" s="86">
        <v>45.55</v>
      </c>
      <c r="D682" s="86">
        <v>46.2</v>
      </c>
      <c r="E682" s="25">
        <f t="shared" si="0"/>
        <v>0.65000000000000568</v>
      </c>
      <c r="F682" s="20" t="s">
        <v>54</v>
      </c>
      <c r="G682" s="23"/>
      <c r="H682" s="20" t="s">
        <v>263</v>
      </c>
      <c r="I682" s="20" t="s">
        <v>129</v>
      </c>
      <c r="J682" s="26"/>
      <c r="M682" s="20" t="s">
        <v>528</v>
      </c>
      <c r="O682" s="23" t="s">
        <v>132</v>
      </c>
      <c r="P682" s="23"/>
      <c r="Q682" s="110" t="s">
        <v>530</v>
      </c>
      <c r="R682" s="110" t="s">
        <v>655</v>
      </c>
      <c r="S682" s="110">
        <v>0.11</v>
      </c>
      <c r="T682" s="110"/>
      <c r="U682" s="110"/>
      <c r="V682" s="110">
        <v>45</v>
      </c>
      <c r="W682" s="110">
        <v>9</v>
      </c>
      <c r="X682" s="110"/>
      <c r="Y682" s="110">
        <v>678</v>
      </c>
      <c r="Z682" s="110"/>
      <c r="AA682" s="110">
        <v>5</v>
      </c>
      <c r="AB682" s="110">
        <v>0.5</v>
      </c>
      <c r="AC682" s="110"/>
      <c r="AD682" s="110">
        <v>1229</v>
      </c>
      <c r="AE682" s="110">
        <v>34065</v>
      </c>
      <c r="AF682" s="110">
        <v>432</v>
      </c>
      <c r="AG682" s="110">
        <v>0.5</v>
      </c>
      <c r="AH682" s="110">
        <v>20</v>
      </c>
      <c r="AI682" s="110">
        <v>11</v>
      </c>
      <c r="AO682" s="29">
        <f t="shared" si="6"/>
        <v>0.65000000000000568</v>
      </c>
      <c r="AP682" s="14">
        <f t="shared" si="1"/>
        <v>0.11</v>
      </c>
      <c r="AQ682" s="15">
        <f t="shared" si="2"/>
        <v>0.5</v>
      </c>
      <c r="AR682" s="16">
        <f t="shared" si="3"/>
        <v>6.7799999999999999E-2</v>
      </c>
      <c r="AS682" s="16">
        <f t="shared" si="4"/>
        <v>8.9999999999999998E-4</v>
      </c>
      <c r="AT682" s="16">
        <f t="shared" si="5"/>
        <v>4.4999999999999997E-3</v>
      </c>
      <c r="AU682" s="17" t="e">
        <f>IF(AR682&lt;&gt;"",(($AP682*$BB$4/31.1034768*$BB$5)+($AQ682*$BC$4/31.1034768*$BC$5)+($AR682*$BA$4/100*$BA$5)+($AS682*$BD$4/100*$BD$5)+($AT682*$BE$4/100*$BE$5))/($BB$4*$BB$5/31.1034768),AP682)</f>
        <v>#DIV/0!</v>
      </c>
      <c r="AV682" s="16" t="e">
        <f>IF(AR682&lt;&gt;"",(($AP682*$BB$4/31.1034768*$BB$5)+($AQ682*$BC$4/31.1034768*$BC$5)+($AR682*$BA$4/100*$BA$5)+($AS682*$BD$4/100*$BD$5)+($AT682*$BE$4/100*$BE$5))/($BA$4*$BA$5/100),($AP682*$BB$4/31.1034768*$BB$5)/($BA$4*$BA$5/100))</f>
        <v>#DIV/0!</v>
      </c>
      <c r="AW682" s="18">
        <f>IF(AR682&lt;&gt;"",($AP682*$BB$4/31.1034768)+($AQ682*$BC$4/31.1034768)+($AR682*$BA$4/100)+($AS682*$BD$4/100)+($AT682*$BE$4/100),($AP682*$BB$4/31.1034768))</f>
        <v>0</v>
      </c>
      <c r="AX682" s="19">
        <f>IF(AR682&lt;&gt;"",(AR682+($AS682*$BD$6)+($AT682*$BE$6)+($AP682*$BB$6)+($AQ682*$BC$6)),"")</f>
        <v>6.7799999999999999E-2</v>
      </c>
      <c r="BF682" s="19"/>
      <c r="BG682" s="14"/>
      <c r="BI682" s="111" t="s">
        <v>132</v>
      </c>
      <c r="BJ682" s="31" t="s">
        <v>62</v>
      </c>
    </row>
    <row r="683" spans="1:62" s="20" customFormat="1" ht="12" customHeight="1" x14ac:dyDescent="0.2">
      <c r="A683" s="23" t="s">
        <v>656</v>
      </c>
      <c r="B683" s="20" t="s">
        <v>632</v>
      </c>
      <c r="C683" s="86">
        <v>46.2</v>
      </c>
      <c r="D683" s="86">
        <v>49</v>
      </c>
      <c r="E683" s="25">
        <f t="shared" si="0"/>
        <v>2.7999999999999972</v>
      </c>
      <c r="F683" s="20" t="s">
        <v>54</v>
      </c>
      <c r="G683" s="23"/>
      <c r="H683" s="20" t="s">
        <v>128</v>
      </c>
      <c r="I683" s="20" t="s">
        <v>129</v>
      </c>
      <c r="J683" s="26"/>
      <c r="M683" s="20" t="s">
        <v>528</v>
      </c>
      <c r="O683" s="23" t="s">
        <v>86</v>
      </c>
      <c r="P683" s="23"/>
      <c r="Q683" s="110" t="s">
        <v>530</v>
      </c>
      <c r="R683" s="110" t="s">
        <v>656</v>
      </c>
      <c r="S683" s="110">
        <v>0.03</v>
      </c>
      <c r="T683" s="110"/>
      <c r="U683" s="110"/>
      <c r="V683" s="110"/>
      <c r="W683" s="110"/>
      <c r="X683" s="110"/>
      <c r="Y683" s="110"/>
      <c r="Z683" s="110"/>
      <c r="AA683" s="110"/>
      <c r="AB683" s="110"/>
      <c r="AC683" s="110"/>
      <c r="AD683" s="110"/>
      <c r="AE683" s="110"/>
      <c r="AF683" s="110"/>
      <c r="AG683" s="110"/>
      <c r="AH683" s="110"/>
      <c r="AI683" s="110"/>
      <c r="AO683" s="29">
        <f t="shared" si="6"/>
        <v>2.7999999999999972</v>
      </c>
      <c r="AP683" s="14">
        <f t="shared" si="1"/>
        <v>0.03</v>
      </c>
      <c r="AQ683" s="15" t="str">
        <f t="shared" si="2"/>
        <v/>
      </c>
      <c r="AR683" s="16" t="str">
        <f t="shared" si="3"/>
        <v/>
      </c>
      <c r="AS683" s="16" t="str">
        <f t="shared" si="4"/>
        <v/>
      </c>
      <c r="AT683" s="16" t="str">
        <f t="shared" si="5"/>
        <v/>
      </c>
      <c r="AU683" s="17">
        <f>IF(AR683&lt;&gt;"",(($AP683*$BB$4/31.1034768*$BB$5)+($AQ683*$BC$4/31.1034768*$BC$5)+($AR683*$BA$4/100*$BA$5)+($AS683*$BD$4/100*$BD$5)+($AT683*$BE$4/100*$BE$5))/($BB$4*$BB$5/31.1034768),AP683)</f>
        <v>0.03</v>
      </c>
      <c r="AV683" s="16" t="e">
        <f>IF(AR683&lt;&gt;"",(($AP683*$BB$4/31.1034768*$BB$5)+($AQ683*$BC$4/31.1034768*$BC$5)+($AR683*$BA$4/100*$BA$5)+($AS683*$BD$4/100*$BD$5)+($AT683*$BE$4/100*$BE$5))/($BA$4*$BA$5/100),($AP683*$BB$4/31.1034768*$BB$5)/($BA$4*$BA$5/100))</f>
        <v>#DIV/0!</v>
      </c>
      <c r="AW683" s="18">
        <f>IF(AR683&lt;&gt;"",($AP683*$BB$4/31.1034768)+($AQ683*$BC$4/31.1034768)+($AR683*$BA$4/100)+($AS683*$BD$4/100)+($AT683*$BE$4/100),($AP683*$BB$4/31.1034768))</f>
        <v>0</v>
      </c>
      <c r="AX683" s="19" t="str">
        <f>IF(AR683&lt;&gt;"",(AR683+($AS683*$BD$6)+($AT683*$BE$6)+($AP683*$BB$6)+($AQ683*$BC$6)),"")</f>
        <v/>
      </c>
      <c r="BF683" s="19"/>
      <c r="BG683" s="14"/>
      <c r="BI683" s="111" t="s">
        <v>86</v>
      </c>
      <c r="BJ683" s="31" t="s">
        <v>62</v>
      </c>
    </row>
    <row r="684" spans="1:62" s="20" customFormat="1" ht="12" customHeight="1" x14ac:dyDescent="0.2">
      <c r="A684" s="23" t="s">
        <v>657</v>
      </c>
      <c r="B684" s="20" t="s">
        <v>632</v>
      </c>
      <c r="C684" s="86">
        <v>49</v>
      </c>
      <c r="D684" s="86">
        <v>50</v>
      </c>
      <c r="E684" s="25">
        <f t="shared" si="0"/>
        <v>1</v>
      </c>
      <c r="F684" s="20" t="s">
        <v>54</v>
      </c>
      <c r="G684" s="23"/>
      <c r="H684" s="20" t="s">
        <v>263</v>
      </c>
      <c r="I684" s="20" t="s">
        <v>129</v>
      </c>
      <c r="J684" s="26"/>
      <c r="M684" s="20" t="s">
        <v>528</v>
      </c>
      <c r="O684" s="23" t="s">
        <v>132</v>
      </c>
      <c r="P684" s="23"/>
      <c r="Q684" s="110" t="s">
        <v>530</v>
      </c>
      <c r="R684" s="110" t="s">
        <v>657</v>
      </c>
      <c r="S684" s="110">
        <v>0.05</v>
      </c>
      <c r="T684" s="110"/>
      <c r="U684" s="110"/>
      <c r="V684" s="110">
        <v>21</v>
      </c>
      <c r="W684" s="110">
        <v>2.5</v>
      </c>
      <c r="X684" s="110"/>
      <c r="Y684" s="110">
        <v>221</v>
      </c>
      <c r="Z684" s="110"/>
      <c r="AA684" s="110">
        <v>5</v>
      </c>
      <c r="AB684" s="110">
        <v>0.5</v>
      </c>
      <c r="AC684" s="110"/>
      <c r="AD684" s="110">
        <v>115</v>
      </c>
      <c r="AE684" s="110">
        <v>42405</v>
      </c>
      <c r="AF684" s="110">
        <v>397</v>
      </c>
      <c r="AG684" s="110">
        <v>0.5</v>
      </c>
      <c r="AH684" s="110">
        <v>22</v>
      </c>
      <c r="AI684" s="110">
        <v>14</v>
      </c>
      <c r="AO684" s="29">
        <f t="shared" si="6"/>
        <v>1</v>
      </c>
      <c r="AP684" s="14">
        <f t="shared" si="1"/>
        <v>0.05</v>
      </c>
      <c r="AQ684" s="15">
        <f t="shared" si="2"/>
        <v>0.5</v>
      </c>
      <c r="AR684" s="16">
        <f t="shared" si="3"/>
        <v>2.2100000000000002E-2</v>
      </c>
      <c r="AS684" s="16">
        <f t="shared" si="4"/>
        <v>2.5000000000000001E-4</v>
      </c>
      <c r="AT684" s="16">
        <f t="shared" si="5"/>
        <v>2.0999999999999999E-3</v>
      </c>
      <c r="AU684" s="17" t="e">
        <f>IF(AR684&lt;&gt;"",(($AP684*$BB$4/31.1034768*$BB$5)+($AQ684*$BC$4/31.1034768*$BC$5)+($AR684*$BA$4/100*$BA$5)+($AS684*$BD$4/100*$BD$5)+($AT684*$BE$4/100*$BE$5))/($BB$4*$BB$5/31.1034768),AP684)</f>
        <v>#DIV/0!</v>
      </c>
      <c r="AV684" s="16" t="e">
        <f>IF(AR684&lt;&gt;"",(($AP684*$BB$4/31.1034768*$BB$5)+($AQ684*$BC$4/31.1034768*$BC$5)+($AR684*$BA$4/100*$BA$5)+($AS684*$BD$4/100*$BD$5)+($AT684*$BE$4/100*$BE$5))/($BA$4*$BA$5/100),($AP684*$BB$4/31.1034768*$BB$5)/($BA$4*$BA$5/100))</f>
        <v>#DIV/0!</v>
      </c>
      <c r="AW684" s="18">
        <f>IF(AR684&lt;&gt;"",($AP684*$BB$4/31.1034768)+($AQ684*$BC$4/31.1034768)+($AR684*$BA$4/100)+($AS684*$BD$4/100)+($AT684*$BE$4/100),($AP684*$BB$4/31.1034768))</f>
        <v>0</v>
      </c>
      <c r="AX684" s="19">
        <f>IF(AR684&lt;&gt;"",(AR684+($AS684*$BD$6)+($AT684*$BE$6)+($AP684*$BB$6)+($AQ684*$BC$6)),"")</f>
        <v>2.2100000000000002E-2</v>
      </c>
      <c r="BF684" s="19"/>
      <c r="BG684" s="14"/>
      <c r="BI684" s="111" t="s">
        <v>132</v>
      </c>
      <c r="BJ684" s="31" t="s">
        <v>62</v>
      </c>
    </row>
    <row r="685" spans="1:62" s="20" customFormat="1" ht="12" customHeight="1" x14ac:dyDescent="0.2">
      <c r="A685" s="23" t="s">
        <v>658</v>
      </c>
      <c r="B685" s="20" t="s">
        <v>632</v>
      </c>
      <c r="C685" s="86">
        <v>50</v>
      </c>
      <c r="D685" s="86">
        <v>51</v>
      </c>
      <c r="E685" s="25">
        <f t="shared" si="0"/>
        <v>1</v>
      </c>
      <c r="F685" s="20" t="s">
        <v>54</v>
      </c>
      <c r="G685" s="23"/>
      <c r="H685" s="20" t="s">
        <v>263</v>
      </c>
      <c r="I685" s="20" t="s">
        <v>129</v>
      </c>
      <c r="J685" s="26"/>
      <c r="M685" s="20" t="s">
        <v>528</v>
      </c>
      <c r="O685" s="23" t="s">
        <v>132</v>
      </c>
      <c r="P685" s="23"/>
      <c r="Q685" s="110" t="s">
        <v>530</v>
      </c>
      <c r="R685" s="110" t="s">
        <v>658</v>
      </c>
      <c r="S685" s="110">
        <v>0.14000000000000001</v>
      </c>
      <c r="T685" s="110"/>
      <c r="U685" s="110"/>
      <c r="V685" s="110">
        <v>23</v>
      </c>
      <c r="W685" s="110">
        <v>5</v>
      </c>
      <c r="X685" s="110"/>
      <c r="Y685" s="110">
        <v>225</v>
      </c>
      <c r="Z685" s="110"/>
      <c r="AA685" s="110">
        <v>5</v>
      </c>
      <c r="AB685" s="110">
        <v>0.5</v>
      </c>
      <c r="AC685" s="110"/>
      <c r="AD685" s="110">
        <v>348</v>
      </c>
      <c r="AE685" s="110">
        <v>42770</v>
      </c>
      <c r="AF685" s="110">
        <v>417</v>
      </c>
      <c r="AG685" s="110">
        <v>0.5</v>
      </c>
      <c r="AH685" s="110">
        <v>20</v>
      </c>
      <c r="AI685" s="110">
        <v>15</v>
      </c>
      <c r="AO685" s="29">
        <f t="shared" si="6"/>
        <v>1</v>
      </c>
      <c r="AP685" s="14">
        <f t="shared" si="1"/>
        <v>0.14000000000000001</v>
      </c>
      <c r="AQ685" s="15">
        <f t="shared" si="2"/>
        <v>0.5</v>
      </c>
      <c r="AR685" s="16">
        <f t="shared" si="3"/>
        <v>2.2499999999999999E-2</v>
      </c>
      <c r="AS685" s="16">
        <f t="shared" si="4"/>
        <v>5.0000000000000001E-4</v>
      </c>
      <c r="AT685" s="16">
        <f t="shared" si="5"/>
        <v>2.3E-3</v>
      </c>
      <c r="AU685" s="17" t="e">
        <f>IF(AR685&lt;&gt;"",(($AP685*$BB$4/31.1034768*$BB$5)+($AQ685*$BC$4/31.1034768*$BC$5)+($AR685*$BA$4/100*$BA$5)+($AS685*$BD$4/100*$BD$5)+($AT685*$BE$4/100*$BE$5))/($BB$4*$BB$5/31.1034768),AP685)</f>
        <v>#DIV/0!</v>
      </c>
      <c r="AV685" s="16" t="e">
        <f>IF(AR685&lt;&gt;"",(($AP685*$BB$4/31.1034768*$BB$5)+($AQ685*$BC$4/31.1034768*$BC$5)+($AR685*$BA$4/100*$BA$5)+($AS685*$BD$4/100*$BD$5)+($AT685*$BE$4/100*$BE$5))/($BA$4*$BA$5/100),($AP685*$BB$4/31.1034768*$BB$5)/($BA$4*$BA$5/100))</f>
        <v>#DIV/0!</v>
      </c>
      <c r="AW685" s="18">
        <f>IF(AR685&lt;&gt;"",($AP685*$BB$4/31.1034768)+($AQ685*$BC$4/31.1034768)+($AR685*$BA$4/100)+($AS685*$BD$4/100)+($AT685*$BE$4/100),($AP685*$BB$4/31.1034768))</f>
        <v>0</v>
      </c>
      <c r="AX685" s="19">
        <f>IF(AR685&lt;&gt;"",(AR685+($AS685*$BD$6)+($AT685*$BE$6)+($AP685*$BB$6)+($AQ685*$BC$6)),"")</f>
        <v>2.2499999999999999E-2</v>
      </c>
      <c r="BF685" s="19"/>
      <c r="BG685" s="14"/>
      <c r="BI685" s="111" t="s">
        <v>132</v>
      </c>
      <c r="BJ685" s="31" t="s">
        <v>62</v>
      </c>
    </row>
    <row r="686" spans="1:62" s="20" customFormat="1" ht="12" customHeight="1" x14ac:dyDescent="0.2">
      <c r="A686" s="23" t="s">
        <v>659</v>
      </c>
      <c r="B686" s="20" t="s">
        <v>632</v>
      </c>
      <c r="C686" s="86">
        <v>51</v>
      </c>
      <c r="D686" s="86">
        <v>51.9</v>
      </c>
      <c r="E686" s="25">
        <f t="shared" si="0"/>
        <v>0.89999999999999858</v>
      </c>
      <c r="F686" s="20" t="s">
        <v>54</v>
      </c>
      <c r="G686" s="23"/>
      <c r="H686" s="20" t="s">
        <v>263</v>
      </c>
      <c r="I686" s="20" t="s">
        <v>129</v>
      </c>
      <c r="J686" s="26"/>
      <c r="M686" s="20" t="s">
        <v>528</v>
      </c>
      <c r="O686" s="23" t="s">
        <v>132</v>
      </c>
      <c r="P686" s="23"/>
      <c r="Q686" s="110" t="s">
        <v>530</v>
      </c>
      <c r="R686" s="110" t="s">
        <v>659</v>
      </c>
      <c r="S686" s="110">
        <v>0.05</v>
      </c>
      <c r="T686" s="110"/>
      <c r="U686" s="110"/>
      <c r="V686" s="110">
        <v>14</v>
      </c>
      <c r="W686" s="110">
        <v>2.5</v>
      </c>
      <c r="X686" s="110"/>
      <c r="Y686" s="110">
        <v>1008</v>
      </c>
      <c r="Z686" s="110"/>
      <c r="AA686" s="110">
        <v>5</v>
      </c>
      <c r="AB686" s="110">
        <v>0.5</v>
      </c>
      <c r="AC686" s="110"/>
      <c r="AD686" s="110">
        <v>127</v>
      </c>
      <c r="AE686" s="110">
        <v>37010</v>
      </c>
      <c r="AF686" s="110">
        <v>586</v>
      </c>
      <c r="AG686" s="110">
        <v>0.5</v>
      </c>
      <c r="AH686" s="110">
        <v>21</v>
      </c>
      <c r="AI686" s="110">
        <v>14</v>
      </c>
      <c r="AO686" s="29">
        <f t="shared" si="6"/>
        <v>0.89999999999999858</v>
      </c>
      <c r="AP686" s="14">
        <f t="shared" si="1"/>
        <v>0.05</v>
      </c>
      <c r="AQ686" s="15">
        <f t="shared" si="2"/>
        <v>0.5</v>
      </c>
      <c r="AR686" s="16">
        <f t="shared" si="3"/>
        <v>0.1008</v>
      </c>
      <c r="AS686" s="16">
        <f t="shared" si="4"/>
        <v>2.5000000000000001E-4</v>
      </c>
      <c r="AT686" s="16">
        <f t="shared" si="5"/>
        <v>1.4E-3</v>
      </c>
      <c r="AU686" s="17" t="e">
        <f>IF(AR686&lt;&gt;"",(($AP686*$BB$4/31.1034768*$BB$5)+($AQ686*$BC$4/31.1034768*$BC$5)+($AR686*$BA$4/100*$BA$5)+($AS686*$BD$4/100*$BD$5)+($AT686*$BE$4/100*$BE$5))/($BB$4*$BB$5/31.1034768),AP686)</f>
        <v>#DIV/0!</v>
      </c>
      <c r="AV686" s="16" t="e">
        <f>IF(AR686&lt;&gt;"",(($AP686*$BB$4/31.1034768*$BB$5)+($AQ686*$BC$4/31.1034768*$BC$5)+($AR686*$BA$4/100*$BA$5)+($AS686*$BD$4/100*$BD$5)+($AT686*$BE$4/100*$BE$5))/($BA$4*$BA$5/100),($AP686*$BB$4/31.1034768*$BB$5)/($BA$4*$BA$5/100))</f>
        <v>#DIV/0!</v>
      </c>
      <c r="AW686" s="18">
        <f>IF(AR686&lt;&gt;"",($AP686*$BB$4/31.1034768)+($AQ686*$BC$4/31.1034768)+($AR686*$BA$4/100)+($AS686*$BD$4/100)+($AT686*$BE$4/100),($AP686*$BB$4/31.1034768))</f>
        <v>0</v>
      </c>
      <c r="AX686" s="19">
        <f>IF(AR686&lt;&gt;"",(AR686+($AS686*$BD$6)+($AT686*$BE$6)+($AP686*$BB$6)+($AQ686*$BC$6)),"")</f>
        <v>0.1008</v>
      </c>
      <c r="BF686" s="19"/>
      <c r="BG686" s="14"/>
      <c r="BI686" s="111" t="s">
        <v>132</v>
      </c>
      <c r="BJ686" s="31" t="s">
        <v>62</v>
      </c>
    </row>
    <row r="687" spans="1:62" s="20" customFormat="1" ht="12" customHeight="1" x14ac:dyDescent="0.2">
      <c r="A687" s="23" t="s">
        <v>660</v>
      </c>
      <c r="B687" s="20" t="s">
        <v>632</v>
      </c>
      <c r="C687" s="86">
        <v>51.9</v>
      </c>
      <c r="D687" s="86">
        <v>52.9</v>
      </c>
      <c r="E687" s="25">
        <f t="shared" si="0"/>
        <v>1</v>
      </c>
      <c r="F687" s="20" t="s">
        <v>54</v>
      </c>
      <c r="G687" s="23"/>
      <c r="H687" s="20" t="s">
        <v>263</v>
      </c>
      <c r="I687" s="20" t="s">
        <v>129</v>
      </c>
      <c r="J687" s="26"/>
      <c r="M687" s="20" t="s">
        <v>528</v>
      </c>
      <c r="O687" s="23" t="s">
        <v>132</v>
      </c>
      <c r="P687" s="23"/>
      <c r="Q687" s="110" t="s">
        <v>530</v>
      </c>
      <c r="R687" s="110" t="s">
        <v>660</v>
      </c>
      <c r="S687" s="110">
        <v>5.0000000000000001E-3</v>
      </c>
      <c r="T687" s="110"/>
      <c r="U687" s="110"/>
      <c r="V687" s="110">
        <v>10</v>
      </c>
      <c r="W687" s="110">
        <v>7</v>
      </c>
      <c r="X687" s="110"/>
      <c r="Y687" s="110">
        <v>1800</v>
      </c>
      <c r="Z687" s="110"/>
      <c r="AA687" s="110">
        <v>5</v>
      </c>
      <c r="AB687" s="110">
        <v>0.5</v>
      </c>
      <c r="AC687" s="110"/>
      <c r="AD687" s="110">
        <v>233</v>
      </c>
      <c r="AE687" s="110">
        <v>29185</v>
      </c>
      <c r="AF687" s="110">
        <v>463</v>
      </c>
      <c r="AG687" s="110">
        <v>0.5</v>
      </c>
      <c r="AH687" s="110">
        <v>20</v>
      </c>
      <c r="AI687" s="110">
        <v>14</v>
      </c>
      <c r="AO687" s="29">
        <f t="shared" si="6"/>
        <v>1</v>
      </c>
      <c r="AP687" s="14">
        <f t="shared" si="1"/>
        <v>5.0000000000000001E-3</v>
      </c>
      <c r="AQ687" s="15">
        <f t="shared" si="2"/>
        <v>0.5</v>
      </c>
      <c r="AR687" s="16">
        <f t="shared" si="3"/>
        <v>0.18</v>
      </c>
      <c r="AS687" s="16">
        <f t="shared" si="4"/>
        <v>6.9999999999999999E-4</v>
      </c>
      <c r="AT687" s="16">
        <f t="shared" si="5"/>
        <v>1E-3</v>
      </c>
      <c r="AU687" s="17" t="e">
        <f>IF(AR687&lt;&gt;"",(($AP687*$BB$4/31.1034768*$BB$5)+($AQ687*$BC$4/31.1034768*$BC$5)+($AR687*$BA$4/100*$BA$5)+($AS687*$BD$4/100*$BD$5)+($AT687*$BE$4/100*$BE$5))/($BB$4*$BB$5/31.1034768),AP687)</f>
        <v>#DIV/0!</v>
      </c>
      <c r="AV687" s="16" t="e">
        <f>IF(AR687&lt;&gt;"",(($AP687*$BB$4/31.1034768*$BB$5)+($AQ687*$BC$4/31.1034768*$BC$5)+($AR687*$BA$4/100*$BA$5)+($AS687*$BD$4/100*$BD$5)+($AT687*$BE$4/100*$BE$5))/($BA$4*$BA$5/100),($AP687*$BB$4/31.1034768*$BB$5)/($BA$4*$BA$5/100))</f>
        <v>#DIV/0!</v>
      </c>
      <c r="AW687" s="18">
        <f>IF(AR687&lt;&gt;"",($AP687*$BB$4/31.1034768)+($AQ687*$BC$4/31.1034768)+($AR687*$BA$4/100)+($AS687*$BD$4/100)+($AT687*$BE$4/100),($AP687*$BB$4/31.1034768))</f>
        <v>0</v>
      </c>
      <c r="AX687" s="19">
        <f>IF(AR687&lt;&gt;"",(AR687+($AS687*$BD$6)+($AT687*$BE$6)+($AP687*$BB$6)+($AQ687*$BC$6)),"")</f>
        <v>0.18</v>
      </c>
      <c r="BF687" s="19"/>
      <c r="BG687" s="14"/>
      <c r="BI687" s="111" t="s">
        <v>132</v>
      </c>
      <c r="BJ687" s="31" t="s">
        <v>62</v>
      </c>
    </row>
    <row r="688" spans="1:62" s="99" customFormat="1" ht="12" customHeight="1" x14ac:dyDescent="0.2">
      <c r="A688" s="32" t="s">
        <v>661</v>
      </c>
      <c r="B688" s="33" t="s">
        <v>632</v>
      </c>
      <c r="C688" s="88">
        <v>52.9</v>
      </c>
      <c r="D688" s="88">
        <v>53.4</v>
      </c>
      <c r="E688" s="35">
        <f t="shared" si="0"/>
        <v>0.5</v>
      </c>
      <c r="F688" s="33" t="s">
        <v>64</v>
      </c>
      <c r="G688" s="32"/>
      <c r="H688" s="33"/>
      <c r="I688" s="33"/>
      <c r="J688" s="36"/>
      <c r="K688" s="33"/>
      <c r="L688" s="33"/>
      <c r="M688" s="33"/>
      <c r="N688" s="33"/>
      <c r="O688" s="103"/>
      <c r="P688" s="32"/>
      <c r="Q688" s="103"/>
      <c r="R688" s="110"/>
      <c r="S688" s="110"/>
      <c r="T688" s="110"/>
      <c r="U688" s="110"/>
      <c r="V688" s="110"/>
      <c r="W688" s="110"/>
      <c r="X688" s="110"/>
      <c r="Y688" s="110"/>
      <c r="Z688" s="110"/>
      <c r="AA688" s="110"/>
      <c r="AB688" s="110"/>
      <c r="AC688" s="110"/>
      <c r="AD688" s="110"/>
      <c r="AE688" s="110"/>
      <c r="AF688" s="110"/>
      <c r="AG688" s="110"/>
      <c r="AH688" s="110"/>
      <c r="AI688" s="110"/>
      <c r="AJ688" s="20"/>
      <c r="AO688" s="112">
        <f t="shared" si="6"/>
        <v>0.5</v>
      </c>
      <c r="AP688" s="14">
        <f t="shared" si="1"/>
        <v>0</v>
      </c>
      <c r="AQ688" s="15" t="str">
        <f t="shared" si="2"/>
        <v/>
      </c>
      <c r="AR688" s="16" t="str">
        <f t="shared" si="3"/>
        <v/>
      </c>
      <c r="AS688" s="16" t="str">
        <f t="shared" si="4"/>
        <v/>
      </c>
      <c r="AT688" s="16" t="str">
        <f t="shared" si="5"/>
        <v/>
      </c>
      <c r="AU688" s="17">
        <f>IF(AR688&lt;&gt;"",(($AP688*$BB$4/31.1034768*$BB$5)+($AQ688*$BC$4/31.1034768*$BC$5)+($AR688*$BA$4/100*$BA$5)+($AS688*$BD$4/100*$BD$5)+($AT688*$BE$4/100*$BE$5))/($BB$4*$BB$5/31.1034768),AP688)</f>
        <v>0</v>
      </c>
      <c r="AV688" s="16" t="e">
        <f>IF(AR688&lt;&gt;"",(($AP688*$BB$4/31.1034768*$BB$5)+($AQ688*$BC$4/31.1034768*$BC$5)+($AR688*$BA$4/100*$BA$5)+($AS688*$BD$4/100*$BD$5)+($AT688*$BE$4/100*$BE$5))/($BA$4*$BA$5/100),($AP688*$BB$4/31.1034768*$BB$5)/($BA$4*$BA$5/100))</f>
        <v>#DIV/0!</v>
      </c>
      <c r="AW688" s="18">
        <f>IF(AR688&lt;&gt;"",($AP688*$BB$4/31.1034768)+($AQ688*$BC$4/31.1034768)+($AR688*$BA$4/100)+($AS688*$BD$4/100)+($AT688*$BE$4/100),($AP688*$BB$4/31.1034768))</f>
        <v>0</v>
      </c>
      <c r="AX688" s="19" t="str">
        <f>IF(AR688&lt;&gt;"",(AR688+($AS688*$BD$6)+($AT688*$BE$6)+($AP688*$BB$6)+($AQ688*$BC$6)),"")</f>
        <v/>
      </c>
      <c r="BF688" s="100"/>
      <c r="BG688" s="101"/>
      <c r="BI688" s="23"/>
      <c r="BJ688" s="20"/>
    </row>
    <row r="689" spans="1:62" s="20" customFormat="1" ht="12" customHeight="1" x14ac:dyDescent="0.2">
      <c r="A689" s="23" t="s">
        <v>662</v>
      </c>
      <c r="B689" s="20" t="s">
        <v>632</v>
      </c>
      <c r="C689" s="86">
        <v>53.4</v>
      </c>
      <c r="D689" s="86">
        <v>53.6</v>
      </c>
      <c r="E689" s="25">
        <f t="shared" si="0"/>
        <v>0.20000000000000284</v>
      </c>
      <c r="F689" s="20" t="s">
        <v>54</v>
      </c>
      <c r="G689" s="23"/>
      <c r="H689" s="20" t="s">
        <v>263</v>
      </c>
      <c r="I689" s="20" t="s">
        <v>129</v>
      </c>
      <c r="J689" s="26"/>
      <c r="M689" s="20" t="s">
        <v>528</v>
      </c>
      <c r="O689" s="23" t="s">
        <v>132</v>
      </c>
      <c r="P689" s="23"/>
      <c r="Q689" s="110" t="s">
        <v>530</v>
      </c>
      <c r="R689" s="110" t="s">
        <v>662</v>
      </c>
      <c r="S689" s="110">
        <v>5.0000000000000001E-3</v>
      </c>
      <c r="T689" s="110"/>
      <c r="U689" s="110"/>
      <c r="V689" s="110">
        <v>8</v>
      </c>
      <c r="W689" s="110">
        <v>9</v>
      </c>
      <c r="X689" s="110"/>
      <c r="Y689" s="110">
        <v>2732</v>
      </c>
      <c r="Z689" s="110"/>
      <c r="AA689" s="110">
        <v>5</v>
      </c>
      <c r="AB689" s="110">
        <v>0.5</v>
      </c>
      <c r="AC689" s="110"/>
      <c r="AD689" s="110">
        <v>1761</v>
      </c>
      <c r="AE689" s="110">
        <v>37060</v>
      </c>
      <c r="AF689" s="110">
        <v>1340</v>
      </c>
      <c r="AG689" s="110">
        <v>0.5</v>
      </c>
      <c r="AH689" s="110">
        <v>23</v>
      </c>
      <c r="AI689" s="110">
        <v>12</v>
      </c>
      <c r="AO689" s="29">
        <f t="shared" si="6"/>
        <v>0.20000000000000284</v>
      </c>
      <c r="AP689" s="14">
        <f t="shared" si="1"/>
        <v>5.0000000000000001E-3</v>
      </c>
      <c r="AQ689" s="15">
        <f t="shared" si="2"/>
        <v>0.5</v>
      </c>
      <c r="AR689" s="16">
        <f t="shared" si="3"/>
        <v>0.2732</v>
      </c>
      <c r="AS689" s="16">
        <f t="shared" si="4"/>
        <v>8.9999999999999998E-4</v>
      </c>
      <c r="AT689" s="16">
        <f t="shared" si="5"/>
        <v>8.0000000000000004E-4</v>
      </c>
      <c r="AU689" s="17" t="e">
        <f>IF(AR689&lt;&gt;"",(($AP689*$BB$4/31.1034768*$BB$5)+($AQ689*$BC$4/31.1034768*$BC$5)+($AR689*$BA$4/100*$BA$5)+($AS689*$BD$4/100*$BD$5)+($AT689*$BE$4/100*$BE$5))/($BB$4*$BB$5/31.1034768),AP689)</f>
        <v>#DIV/0!</v>
      </c>
      <c r="AV689" s="16" t="e">
        <f>IF(AR689&lt;&gt;"",(($AP689*$BB$4/31.1034768*$BB$5)+($AQ689*$BC$4/31.1034768*$BC$5)+($AR689*$BA$4/100*$BA$5)+($AS689*$BD$4/100*$BD$5)+($AT689*$BE$4/100*$BE$5))/($BA$4*$BA$5/100),($AP689*$BB$4/31.1034768*$BB$5)/($BA$4*$BA$5/100))</f>
        <v>#DIV/0!</v>
      </c>
      <c r="AW689" s="18">
        <f>IF(AR689&lt;&gt;"",($AP689*$BB$4/31.1034768)+($AQ689*$BC$4/31.1034768)+($AR689*$BA$4/100)+($AS689*$BD$4/100)+($AT689*$BE$4/100),($AP689*$BB$4/31.1034768))</f>
        <v>0</v>
      </c>
      <c r="AX689" s="19">
        <f>IF(AR689&lt;&gt;"",(AR689+($AS689*$BD$6)+($AT689*$BE$6)+($AP689*$BB$6)+($AQ689*$BC$6)),"")</f>
        <v>0.2732</v>
      </c>
      <c r="BF689" s="19"/>
      <c r="BG689" s="14"/>
      <c r="BI689" s="111" t="s">
        <v>132</v>
      </c>
      <c r="BJ689" s="31" t="s">
        <v>62</v>
      </c>
    </row>
    <row r="690" spans="1:62" s="99" customFormat="1" ht="12" customHeight="1" x14ac:dyDescent="0.2">
      <c r="A690" s="32" t="s">
        <v>663</v>
      </c>
      <c r="B690" s="33" t="s">
        <v>632</v>
      </c>
      <c r="C690" s="88">
        <v>53.6</v>
      </c>
      <c r="D690" s="88">
        <v>54.3</v>
      </c>
      <c r="E690" s="35">
        <f t="shared" si="0"/>
        <v>0.69999999999999574</v>
      </c>
      <c r="F690" s="33" t="s">
        <v>64</v>
      </c>
      <c r="G690" s="32"/>
      <c r="H690" s="33"/>
      <c r="I690" s="33"/>
      <c r="J690" s="36"/>
      <c r="K690" s="33"/>
      <c r="L690" s="33"/>
      <c r="M690" s="33"/>
      <c r="N690" s="33"/>
      <c r="O690" s="103"/>
      <c r="P690" s="32"/>
      <c r="Q690" s="103"/>
      <c r="R690" s="110"/>
      <c r="S690" s="110"/>
      <c r="T690" s="110"/>
      <c r="U690" s="110"/>
      <c r="V690" s="110"/>
      <c r="W690" s="110"/>
      <c r="X690" s="110"/>
      <c r="Y690" s="110"/>
      <c r="Z690" s="110"/>
      <c r="AA690" s="110"/>
      <c r="AB690" s="110"/>
      <c r="AC690" s="110"/>
      <c r="AD690" s="110"/>
      <c r="AE690" s="110"/>
      <c r="AF690" s="110"/>
      <c r="AG690" s="110"/>
      <c r="AH690" s="110"/>
      <c r="AI690" s="110"/>
      <c r="AJ690" s="20"/>
      <c r="AO690" s="112">
        <f t="shared" si="6"/>
        <v>0.69999999999999574</v>
      </c>
      <c r="AP690" s="14">
        <f t="shared" si="1"/>
        <v>0</v>
      </c>
      <c r="AQ690" s="15" t="str">
        <f t="shared" si="2"/>
        <v/>
      </c>
      <c r="AR690" s="16" t="str">
        <f t="shared" si="3"/>
        <v/>
      </c>
      <c r="AS690" s="16" t="str">
        <f t="shared" si="4"/>
        <v/>
      </c>
      <c r="AT690" s="16" t="str">
        <f t="shared" si="5"/>
        <v/>
      </c>
      <c r="AU690" s="17">
        <f>IF(AR690&lt;&gt;"",(($AP690*$BB$4/31.1034768*$BB$5)+($AQ690*$BC$4/31.1034768*$BC$5)+($AR690*$BA$4/100*$BA$5)+($AS690*$BD$4/100*$BD$5)+($AT690*$BE$4/100*$BE$5))/($BB$4*$BB$5/31.1034768),AP690)</f>
        <v>0</v>
      </c>
      <c r="AV690" s="16" t="e">
        <f>IF(AR690&lt;&gt;"",(($AP690*$BB$4/31.1034768*$BB$5)+($AQ690*$BC$4/31.1034768*$BC$5)+($AR690*$BA$4/100*$BA$5)+($AS690*$BD$4/100*$BD$5)+($AT690*$BE$4/100*$BE$5))/($BA$4*$BA$5/100),($AP690*$BB$4/31.1034768*$BB$5)/($BA$4*$BA$5/100))</f>
        <v>#DIV/0!</v>
      </c>
      <c r="AW690" s="18">
        <f>IF(AR690&lt;&gt;"",($AP690*$BB$4/31.1034768)+($AQ690*$BC$4/31.1034768)+($AR690*$BA$4/100)+($AS690*$BD$4/100)+($AT690*$BE$4/100),($AP690*$BB$4/31.1034768))</f>
        <v>0</v>
      </c>
      <c r="AX690" s="19" t="str">
        <f>IF(AR690&lt;&gt;"",(AR690+($AS690*$BD$6)+($AT690*$BE$6)+($AP690*$BB$6)+($AQ690*$BC$6)),"")</f>
        <v/>
      </c>
      <c r="BF690" s="100"/>
      <c r="BG690" s="101"/>
      <c r="BI690" s="23"/>
      <c r="BJ690" s="20"/>
    </row>
    <row r="691" spans="1:62" s="20" customFormat="1" ht="12" customHeight="1" x14ac:dyDescent="0.2">
      <c r="A691" s="23" t="s">
        <v>664</v>
      </c>
      <c r="B691" s="20" t="s">
        <v>632</v>
      </c>
      <c r="C691" s="86">
        <v>54.3</v>
      </c>
      <c r="D691" s="86">
        <v>54.85</v>
      </c>
      <c r="E691" s="25">
        <f t="shared" si="0"/>
        <v>0.55000000000000426</v>
      </c>
      <c r="F691" s="20" t="s">
        <v>54</v>
      </c>
      <c r="G691" s="23"/>
      <c r="H691" s="20" t="s">
        <v>263</v>
      </c>
      <c r="I691" s="20" t="s">
        <v>129</v>
      </c>
      <c r="J691" s="26"/>
      <c r="M691" s="20" t="s">
        <v>528</v>
      </c>
      <c r="O691" s="23" t="s">
        <v>132</v>
      </c>
      <c r="P691" s="23"/>
      <c r="Q691" s="110" t="s">
        <v>530</v>
      </c>
      <c r="R691" s="110" t="s">
        <v>664</v>
      </c>
      <c r="S691" s="110">
        <v>0.04</v>
      </c>
      <c r="T691" s="110"/>
      <c r="U691" s="110"/>
      <c r="V691" s="110">
        <v>10</v>
      </c>
      <c r="W691" s="110">
        <v>7</v>
      </c>
      <c r="X691" s="110"/>
      <c r="Y691" s="110">
        <v>516</v>
      </c>
      <c r="Z691" s="110"/>
      <c r="AA691" s="110">
        <v>36</v>
      </c>
      <c r="AB691" s="110">
        <v>0.5</v>
      </c>
      <c r="AC691" s="110"/>
      <c r="AD691" s="110">
        <v>798</v>
      </c>
      <c r="AE691" s="110">
        <v>38485</v>
      </c>
      <c r="AF691" s="110">
        <v>459</v>
      </c>
      <c r="AG691" s="110">
        <v>1</v>
      </c>
      <c r="AH691" s="110">
        <v>26</v>
      </c>
      <c r="AI691" s="110">
        <v>20</v>
      </c>
      <c r="AO691" s="29">
        <f t="shared" si="6"/>
        <v>0.55000000000000426</v>
      </c>
      <c r="AP691" s="14">
        <f t="shared" si="1"/>
        <v>0.04</v>
      </c>
      <c r="AQ691" s="15">
        <f t="shared" si="2"/>
        <v>0.5</v>
      </c>
      <c r="AR691" s="16">
        <f t="shared" si="3"/>
        <v>5.16E-2</v>
      </c>
      <c r="AS691" s="16">
        <f t="shared" si="4"/>
        <v>6.9999999999999999E-4</v>
      </c>
      <c r="AT691" s="16">
        <f t="shared" si="5"/>
        <v>1E-3</v>
      </c>
      <c r="AU691" s="17" t="e">
        <f>IF(AR691&lt;&gt;"",(($AP691*$BB$4/31.1034768*$BB$5)+($AQ691*$BC$4/31.1034768*$BC$5)+($AR691*$BA$4/100*$BA$5)+($AS691*$BD$4/100*$BD$5)+($AT691*$BE$4/100*$BE$5))/($BB$4*$BB$5/31.1034768),AP691)</f>
        <v>#DIV/0!</v>
      </c>
      <c r="AV691" s="16" t="e">
        <f>IF(AR691&lt;&gt;"",(($AP691*$BB$4/31.1034768*$BB$5)+($AQ691*$BC$4/31.1034768*$BC$5)+($AR691*$BA$4/100*$BA$5)+($AS691*$BD$4/100*$BD$5)+($AT691*$BE$4/100*$BE$5))/($BA$4*$BA$5/100),($AP691*$BB$4/31.1034768*$BB$5)/($BA$4*$BA$5/100))</f>
        <v>#DIV/0!</v>
      </c>
      <c r="AW691" s="18">
        <f>IF(AR691&lt;&gt;"",($AP691*$BB$4/31.1034768)+($AQ691*$BC$4/31.1034768)+($AR691*$BA$4/100)+($AS691*$BD$4/100)+($AT691*$BE$4/100),($AP691*$BB$4/31.1034768))</f>
        <v>0</v>
      </c>
      <c r="AX691" s="19">
        <f>IF(AR691&lt;&gt;"",(AR691+($AS691*$BD$6)+($AT691*$BE$6)+($AP691*$BB$6)+($AQ691*$BC$6)),"")</f>
        <v>5.16E-2</v>
      </c>
      <c r="BF691" s="19"/>
      <c r="BG691" s="14"/>
      <c r="BI691" s="111" t="s">
        <v>132</v>
      </c>
      <c r="BJ691" s="31" t="s">
        <v>62</v>
      </c>
    </row>
    <row r="692" spans="1:62" s="99" customFormat="1" ht="12" customHeight="1" x14ac:dyDescent="0.2">
      <c r="A692" s="32" t="s">
        <v>665</v>
      </c>
      <c r="B692" s="33" t="s">
        <v>632</v>
      </c>
      <c r="C692" s="88">
        <v>54.85</v>
      </c>
      <c r="D692" s="88">
        <v>55.2</v>
      </c>
      <c r="E692" s="35">
        <f t="shared" si="0"/>
        <v>0.35000000000000142</v>
      </c>
      <c r="F692" s="33" t="s">
        <v>64</v>
      </c>
      <c r="G692" s="32"/>
      <c r="H692" s="33"/>
      <c r="I692" s="33"/>
      <c r="J692" s="36"/>
      <c r="K692" s="33"/>
      <c r="L692" s="33"/>
      <c r="M692" s="33"/>
      <c r="N692" s="33"/>
      <c r="O692" s="103"/>
      <c r="P692" s="32"/>
      <c r="Q692" s="103"/>
      <c r="R692" s="110"/>
      <c r="S692" s="110"/>
      <c r="T692" s="110"/>
      <c r="U692" s="110"/>
      <c r="V692" s="110"/>
      <c r="W692" s="110"/>
      <c r="X692" s="110"/>
      <c r="Y692" s="110"/>
      <c r="Z692" s="110"/>
      <c r="AA692" s="110"/>
      <c r="AB692" s="110"/>
      <c r="AC692" s="110"/>
      <c r="AD692" s="110"/>
      <c r="AE692" s="110"/>
      <c r="AF692" s="110"/>
      <c r="AG692" s="110"/>
      <c r="AH692" s="110"/>
      <c r="AI692" s="110"/>
      <c r="AJ692" s="20"/>
      <c r="AO692" s="112">
        <f t="shared" si="6"/>
        <v>0.35000000000000142</v>
      </c>
      <c r="AP692" s="14">
        <f t="shared" si="1"/>
        <v>0</v>
      </c>
      <c r="AQ692" s="15" t="str">
        <f t="shared" si="2"/>
        <v/>
      </c>
      <c r="AR692" s="16" t="str">
        <f t="shared" si="3"/>
        <v/>
      </c>
      <c r="AS692" s="16" t="str">
        <f t="shared" si="4"/>
        <v/>
      </c>
      <c r="AT692" s="16" t="str">
        <f t="shared" si="5"/>
        <v/>
      </c>
      <c r="AU692" s="17">
        <f>IF(AR692&lt;&gt;"",(($AP692*$BB$4/31.1034768*$BB$5)+($AQ692*$BC$4/31.1034768*$BC$5)+($AR692*$BA$4/100*$BA$5)+($AS692*$BD$4/100*$BD$5)+($AT692*$BE$4/100*$BE$5))/($BB$4*$BB$5/31.1034768),AP692)</f>
        <v>0</v>
      </c>
      <c r="AV692" s="16" t="e">
        <f>IF(AR692&lt;&gt;"",(($AP692*$BB$4/31.1034768*$BB$5)+($AQ692*$BC$4/31.1034768*$BC$5)+($AR692*$BA$4/100*$BA$5)+($AS692*$BD$4/100*$BD$5)+($AT692*$BE$4/100*$BE$5))/($BA$4*$BA$5/100),($AP692*$BB$4/31.1034768*$BB$5)/($BA$4*$BA$5/100))</f>
        <v>#DIV/0!</v>
      </c>
      <c r="AW692" s="18">
        <f>IF(AR692&lt;&gt;"",($AP692*$BB$4/31.1034768)+($AQ692*$BC$4/31.1034768)+($AR692*$BA$4/100)+($AS692*$BD$4/100)+($AT692*$BE$4/100),($AP692*$BB$4/31.1034768))</f>
        <v>0</v>
      </c>
      <c r="AX692" s="19" t="str">
        <f>IF(AR692&lt;&gt;"",(AR692+($AS692*$BD$6)+($AT692*$BE$6)+($AP692*$BB$6)+($AQ692*$BC$6)),"")</f>
        <v/>
      </c>
      <c r="BF692" s="100"/>
      <c r="BG692" s="101"/>
      <c r="BI692" s="23"/>
      <c r="BJ692" s="20"/>
    </row>
    <row r="693" spans="1:62" s="20" customFormat="1" ht="12" customHeight="1" x14ac:dyDescent="0.2">
      <c r="A693" s="23" t="s">
        <v>666</v>
      </c>
      <c r="B693" s="20" t="s">
        <v>632</v>
      </c>
      <c r="C693" s="86">
        <v>55.2</v>
      </c>
      <c r="D693" s="86">
        <v>56</v>
      </c>
      <c r="E693" s="25">
        <f t="shared" si="0"/>
        <v>0.79999999999999716</v>
      </c>
      <c r="F693" s="20" t="s">
        <v>54</v>
      </c>
      <c r="G693" s="23"/>
      <c r="H693" s="20" t="s">
        <v>263</v>
      </c>
      <c r="I693" s="20" t="s">
        <v>129</v>
      </c>
      <c r="J693" s="26"/>
      <c r="M693" s="20" t="s">
        <v>528</v>
      </c>
      <c r="O693" s="23" t="s">
        <v>132</v>
      </c>
      <c r="P693" s="23"/>
      <c r="Q693" s="110" t="s">
        <v>530</v>
      </c>
      <c r="R693" s="110" t="s">
        <v>666</v>
      </c>
      <c r="S693" s="110">
        <v>0.01</v>
      </c>
      <c r="T693" s="110">
        <v>5.0000000000000001E-3</v>
      </c>
      <c r="U693" s="110"/>
      <c r="V693" s="110">
        <v>4</v>
      </c>
      <c r="W693" s="110">
        <v>5</v>
      </c>
      <c r="X693" s="110"/>
      <c r="Y693" s="110">
        <v>313</v>
      </c>
      <c r="Z693" s="110"/>
      <c r="AA693" s="110">
        <v>5</v>
      </c>
      <c r="AB693" s="110">
        <v>0.5</v>
      </c>
      <c r="AC693" s="110"/>
      <c r="AD693" s="110">
        <v>367</v>
      </c>
      <c r="AE693" s="110">
        <v>38070</v>
      </c>
      <c r="AF693" s="110">
        <v>388</v>
      </c>
      <c r="AG693" s="110">
        <v>0.5</v>
      </c>
      <c r="AH693" s="110">
        <v>20</v>
      </c>
      <c r="AI693" s="110">
        <v>21</v>
      </c>
      <c r="AO693" s="29">
        <f t="shared" si="6"/>
        <v>0.79999999999999716</v>
      </c>
      <c r="AP693" s="14">
        <f t="shared" si="1"/>
        <v>7.4999999999999997E-3</v>
      </c>
      <c r="AQ693" s="15">
        <f t="shared" si="2"/>
        <v>0.5</v>
      </c>
      <c r="AR693" s="16">
        <f t="shared" si="3"/>
        <v>3.1300000000000001E-2</v>
      </c>
      <c r="AS693" s="16">
        <f t="shared" si="4"/>
        <v>5.0000000000000001E-4</v>
      </c>
      <c r="AT693" s="16">
        <f t="shared" si="5"/>
        <v>4.0000000000000002E-4</v>
      </c>
      <c r="AU693" s="17" t="e">
        <f>IF(AR693&lt;&gt;"",(($AP693*$BB$4/31.1034768*$BB$5)+($AQ693*$BC$4/31.1034768*$BC$5)+($AR693*$BA$4/100*$BA$5)+($AS693*$BD$4/100*$BD$5)+($AT693*$BE$4/100*$BE$5))/($BB$4*$BB$5/31.1034768),AP693)</f>
        <v>#DIV/0!</v>
      </c>
      <c r="AV693" s="16" t="e">
        <f>IF(AR693&lt;&gt;"",(($AP693*$BB$4/31.1034768*$BB$5)+($AQ693*$BC$4/31.1034768*$BC$5)+($AR693*$BA$4/100*$BA$5)+($AS693*$BD$4/100*$BD$5)+($AT693*$BE$4/100*$BE$5))/($BA$4*$BA$5/100),($AP693*$BB$4/31.1034768*$BB$5)/($BA$4*$BA$5/100))</f>
        <v>#DIV/0!</v>
      </c>
      <c r="AW693" s="18">
        <f>IF(AR693&lt;&gt;"",($AP693*$BB$4/31.1034768)+($AQ693*$BC$4/31.1034768)+($AR693*$BA$4/100)+($AS693*$BD$4/100)+($AT693*$BE$4/100),($AP693*$BB$4/31.1034768))</f>
        <v>0</v>
      </c>
      <c r="AX693" s="19">
        <f>IF(AR693&lt;&gt;"",(AR693+($AS693*$BD$6)+($AT693*$BE$6)+($AP693*$BB$6)+($AQ693*$BC$6)),"")</f>
        <v>3.1300000000000001E-2</v>
      </c>
      <c r="BF693" s="19"/>
      <c r="BG693" s="14"/>
      <c r="BI693" s="111" t="s">
        <v>132</v>
      </c>
      <c r="BJ693" s="31" t="s">
        <v>62</v>
      </c>
    </row>
    <row r="694" spans="1:62" s="20" customFormat="1" ht="12" customHeight="1" x14ac:dyDescent="0.2">
      <c r="A694" s="23" t="s">
        <v>667</v>
      </c>
      <c r="B694" s="20" t="s">
        <v>632</v>
      </c>
      <c r="C694" s="86">
        <v>56</v>
      </c>
      <c r="D694" s="86">
        <v>57</v>
      </c>
      <c r="E694" s="25">
        <f t="shared" si="0"/>
        <v>1</v>
      </c>
      <c r="F694" s="20" t="s">
        <v>54</v>
      </c>
      <c r="G694" s="23"/>
      <c r="H694" s="20" t="s">
        <v>263</v>
      </c>
      <c r="I694" s="20" t="s">
        <v>129</v>
      </c>
      <c r="J694" s="26"/>
      <c r="M694" s="20" t="s">
        <v>528</v>
      </c>
      <c r="O694" s="23" t="s">
        <v>132</v>
      </c>
      <c r="P694" s="23"/>
      <c r="Q694" s="110" t="s">
        <v>530</v>
      </c>
      <c r="R694" s="110" t="s">
        <v>667</v>
      </c>
      <c r="S694" s="110">
        <v>7.0000000000000007E-2</v>
      </c>
      <c r="T694" s="110"/>
      <c r="U694" s="110"/>
      <c r="V694" s="110">
        <v>25</v>
      </c>
      <c r="W694" s="110">
        <v>5</v>
      </c>
      <c r="X694" s="110"/>
      <c r="Y694" s="110">
        <v>357</v>
      </c>
      <c r="Z694" s="110"/>
      <c r="AA694" s="110">
        <v>10</v>
      </c>
      <c r="AB694" s="110">
        <v>0.5</v>
      </c>
      <c r="AC694" s="110"/>
      <c r="AD694" s="110">
        <v>942</v>
      </c>
      <c r="AE694" s="110">
        <v>39930</v>
      </c>
      <c r="AF694" s="110">
        <v>442</v>
      </c>
      <c r="AG694" s="110">
        <v>1</v>
      </c>
      <c r="AH694" s="110">
        <v>22</v>
      </c>
      <c r="AI694" s="110">
        <v>18</v>
      </c>
      <c r="AO694" s="29">
        <f t="shared" si="6"/>
        <v>1</v>
      </c>
      <c r="AP694" s="14">
        <f t="shared" si="1"/>
        <v>7.0000000000000007E-2</v>
      </c>
      <c r="AQ694" s="15">
        <f t="shared" si="2"/>
        <v>0.5</v>
      </c>
      <c r="AR694" s="16">
        <f t="shared" si="3"/>
        <v>3.5700000000000003E-2</v>
      </c>
      <c r="AS694" s="16">
        <f t="shared" si="4"/>
        <v>5.0000000000000001E-4</v>
      </c>
      <c r="AT694" s="16">
        <f t="shared" si="5"/>
        <v>2.5000000000000001E-3</v>
      </c>
      <c r="AU694" s="17" t="e">
        <f>IF(AR694&lt;&gt;"",(($AP694*$BB$4/31.1034768*$BB$5)+($AQ694*$BC$4/31.1034768*$BC$5)+($AR694*$BA$4/100*$BA$5)+($AS694*$BD$4/100*$BD$5)+($AT694*$BE$4/100*$BE$5))/($BB$4*$BB$5/31.1034768),AP694)</f>
        <v>#DIV/0!</v>
      </c>
      <c r="AV694" s="16" t="e">
        <f>IF(AR694&lt;&gt;"",(($AP694*$BB$4/31.1034768*$BB$5)+($AQ694*$BC$4/31.1034768*$BC$5)+($AR694*$BA$4/100*$BA$5)+($AS694*$BD$4/100*$BD$5)+($AT694*$BE$4/100*$BE$5))/($BA$4*$BA$5/100),($AP694*$BB$4/31.1034768*$BB$5)/($BA$4*$BA$5/100))</f>
        <v>#DIV/0!</v>
      </c>
      <c r="AW694" s="18">
        <f>IF(AR694&lt;&gt;"",($AP694*$BB$4/31.1034768)+($AQ694*$BC$4/31.1034768)+($AR694*$BA$4/100)+($AS694*$BD$4/100)+($AT694*$BE$4/100),($AP694*$BB$4/31.1034768))</f>
        <v>0</v>
      </c>
      <c r="AX694" s="19">
        <f>IF(AR694&lt;&gt;"",(AR694+($AS694*$BD$6)+($AT694*$BE$6)+($AP694*$BB$6)+($AQ694*$BC$6)),"")</f>
        <v>3.5700000000000003E-2</v>
      </c>
      <c r="BF694" s="19"/>
      <c r="BG694" s="14"/>
      <c r="BI694" s="111" t="s">
        <v>132</v>
      </c>
      <c r="BJ694" s="31" t="s">
        <v>62</v>
      </c>
    </row>
    <row r="695" spans="1:62" s="20" customFormat="1" ht="12" customHeight="1" x14ac:dyDescent="0.2">
      <c r="A695" s="23" t="s">
        <v>668</v>
      </c>
      <c r="B695" s="20" t="s">
        <v>632</v>
      </c>
      <c r="C695" s="86">
        <v>57</v>
      </c>
      <c r="D695" s="86">
        <v>58.2</v>
      </c>
      <c r="E695" s="25">
        <f t="shared" si="0"/>
        <v>1.2000000000000028</v>
      </c>
      <c r="F695" s="20" t="s">
        <v>54</v>
      </c>
      <c r="G695" s="23"/>
      <c r="H695" s="20" t="s">
        <v>263</v>
      </c>
      <c r="I695" s="20" t="s">
        <v>129</v>
      </c>
      <c r="J695" s="26"/>
      <c r="M695" s="20" t="s">
        <v>528</v>
      </c>
      <c r="O695" s="23" t="s">
        <v>132</v>
      </c>
      <c r="P695" s="23"/>
      <c r="Q695" s="110" t="s">
        <v>530</v>
      </c>
      <c r="R695" s="110" t="s">
        <v>668</v>
      </c>
      <c r="S695" s="110">
        <v>0.01</v>
      </c>
      <c r="T695" s="110"/>
      <c r="U695" s="110"/>
      <c r="V695" s="110">
        <v>8</v>
      </c>
      <c r="W695" s="110">
        <v>2.5</v>
      </c>
      <c r="X695" s="110"/>
      <c r="Y695" s="110">
        <v>505</v>
      </c>
      <c r="Z695" s="110"/>
      <c r="AA695" s="110">
        <v>5</v>
      </c>
      <c r="AB695" s="110">
        <v>0.5</v>
      </c>
      <c r="AC695" s="110"/>
      <c r="AD695" s="110">
        <v>445</v>
      </c>
      <c r="AE695" s="110">
        <v>36125</v>
      </c>
      <c r="AF695" s="110">
        <v>450</v>
      </c>
      <c r="AG695" s="110">
        <v>0.5</v>
      </c>
      <c r="AH695" s="110">
        <v>21</v>
      </c>
      <c r="AI695" s="110">
        <v>21</v>
      </c>
      <c r="AO695" s="29">
        <f t="shared" si="6"/>
        <v>1.2000000000000028</v>
      </c>
      <c r="AP695" s="14">
        <f t="shared" si="1"/>
        <v>0.01</v>
      </c>
      <c r="AQ695" s="15">
        <f t="shared" si="2"/>
        <v>0.5</v>
      </c>
      <c r="AR695" s="16">
        <f t="shared" si="3"/>
        <v>5.0500000000000003E-2</v>
      </c>
      <c r="AS695" s="16">
        <f t="shared" si="4"/>
        <v>2.5000000000000001E-4</v>
      </c>
      <c r="AT695" s="16">
        <f t="shared" si="5"/>
        <v>8.0000000000000004E-4</v>
      </c>
      <c r="AU695" s="17" t="e">
        <f>IF(AR695&lt;&gt;"",(($AP695*$BB$4/31.1034768*$BB$5)+($AQ695*$BC$4/31.1034768*$BC$5)+($AR695*$BA$4/100*$BA$5)+($AS695*$BD$4/100*$BD$5)+($AT695*$BE$4/100*$BE$5))/($BB$4*$BB$5/31.1034768),AP695)</f>
        <v>#DIV/0!</v>
      </c>
      <c r="AV695" s="16" t="e">
        <f>IF(AR695&lt;&gt;"",(($AP695*$BB$4/31.1034768*$BB$5)+($AQ695*$BC$4/31.1034768*$BC$5)+($AR695*$BA$4/100*$BA$5)+($AS695*$BD$4/100*$BD$5)+($AT695*$BE$4/100*$BE$5))/($BA$4*$BA$5/100),($AP695*$BB$4/31.1034768*$BB$5)/($BA$4*$BA$5/100))</f>
        <v>#DIV/0!</v>
      </c>
      <c r="AW695" s="18">
        <f>IF(AR695&lt;&gt;"",($AP695*$BB$4/31.1034768)+($AQ695*$BC$4/31.1034768)+($AR695*$BA$4/100)+($AS695*$BD$4/100)+($AT695*$BE$4/100),($AP695*$BB$4/31.1034768))</f>
        <v>0</v>
      </c>
      <c r="AX695" s="19">
        <f>IF(AR695&lt;&gt;"",(AR695+($AS695*$BD$6)+($AT695*$BE$6)+($AP695*$BB$6)+($AQ695*$BC$6)),"")</f>
        <v>5.0500000000000003E-2</v>
      </c>
      <c r="BF695" s="19"/>
      <c r="BG695" s="14"/>
      <c r="BI695" s="111" t="s">
        <v>132</v>
      </c>
      <c r="BJ695" s="31" t="s">
        <v>62</v>
      </c>
    </row>
    <row r="696" spans="1:62" s="20" customFormat="1" ht="12" customHeight="1" x14ac:dyDescent="0.2">
      <c r="A696" s="23" t="s">
        <v>669</v>
      </c>
      <c r="B696" s="20" t="s">
        <v>632</v>
      </c>
      <c r="C696" s="86">
        <v>58.2</v>
      </c>
      <c r="D696" s="86">
        <v>59.4</v>
      </c>
      <c r="E696" s="25">
        <f t="shared" si="0"/>
        <v>1.1999999999999957</v>
      </c>
      <c r="F696" s="20" t="s">
        <v>54</v>
      </c>
      <c r="G696" s="23"/>
      <c r="H696" s="20" t="s">
        <v>263</v>
      </c>
      <c r="I696" s="20" t="s">
        <v>129</v>
      </c>
      <c r="J696" s="26"/>
      <c r="M696" s="20" t="s">
        <v>528</v>
      </c>
      <c r="O696" s="23" t="s">
        <v>132</v>
      </c>
      <c r="P696" s="23"/>
      <c r="Q696" s="110" t="s">
        <v>530</v>
      </c>
      <c r="R696" s="110" t="s">
        <v>669</v>
      </c>
      <c r="S696" s="110">
        <v>0.09</v>
      </c>
      <c r="T696" s="110"/>
      <c r="U696" s="110"/>
      <c r="V696" s="110">
        <v>12</v>
      </c>
      <c r="W696" s="110">
        <v>7</v>
      </c>
      <c r="X696" s="110"/>
      <c r="Y696" s="110">
        <v>1812</v>
      </c>
      <c r="Z696" s="110"/>
      <c r="AA696" s="110">
        <v>28</v>
      </c>
      <c r="AB696" s="110">
        <v>0.5</v>
      </c>
      <c r="AC696" s="110"/>
      <c r="AD696" s="110">
        <v>800</v>
      </c>
      <c r="AE696" s="110">
        <v>31455</v>
      </c>
      <c r="AF696" s="110">
        <v>900</v>
      </c>
      <c r="AG696" s="110">
        <v>1</v>
      </c>
      <c r="AH696" s="110">
        <v>23</v>
      </c>
      <c r="AI696" s="110">
        <v>17</v>
      </c>
      <c r="AO696" s="29">
        <f t="shared" si="6"/>
        <v>1.1999999999999957</v>
      </c>
      <c r="AP696" s="14">
        <f t="shared" si="1"/>
        <v>0.09</v>
      </c>
      <c r="AQ696" s="15">
        <f t="shared" si="2"/>
        <v>0.5</v>
      </c>
      <c r="AR696" s="16">
        <f t="shared" si="3"/>
        <v>0.1812</v>
      </c>
      <c r="AS696" s="16">
        <f t="shared" si="4"/>
        <v>6.9999999999999999E-4</v>
      </c>
      <c r="AT696" s="16">
        <f t="shared" si="5"/>
        <v>1.1999999999999999E-3</v>
      </c>
      <c r="AU696" s="17" t="e">
        <f>IF(AR696&lt;&gt;"",(($AP696*$BB$4/31.1034768*$BB$5)+($AQ696*$BC$4/31.1034768*$BC$5)+($AR696*$BA$4/100*$BA$5)+($AS696*$BD$4/100*$BD$5)+($AT696*$BE$4/100*$BE$5))/($BB$4*$BB$5/31.1034768),AP696)</f>
        <v>#DIV/0!</v>
      </c>
      <c r="AV696" s="16" t="e">
        <f>IF(AR696&lt;&gt;"",(($AP696*$BB$4/31.1034768*$BB$5)+($AQ696*$BC$4/31.1034768*$BC$5)+($AR696*$BA$4/100*$BA$5)+($AS696*$BD$4/100*$BD$5)+($AT696*$BE$4/100*$BE$5))/($BA$4*$BA$5/100),($AP696*$BB$4/31.1034768*$BB$5)/($BA$4*$BA$5/100))</f>
        <v>#DIV/0!</v>
      </c>
      <c r="AW696" s="18">
        <f>IF(AR696&lt;&gt;"",($AP696*$BB$4/31.1034768)+($AQ696*$BC$4/31.1034768)+($AR696*$BA$4/100)+($AS696*$BD$4/100)+($AT696*$BE$4/100),($AP696*$BB$4/31.1034768))</f>
        <v>0</v>
      </c>
      <c r="AX696" s="19">
        <f>IF(AR696&lt;&gt;"",(AR696+($AS696*$BD$6)+($AT696*$BE$6)+($AP696*$BB$6)+($AQ696*$BC$6)),"")</f>
        <v>0.1812</v>
      </c>
      <c r="BF696" s="19"/>
      <c r="BG696" s="14"/>
      <c r="BI696" s="111" t="s">
        <v>132</v>
      </c>
      <c r="BJ696" s="31" t="s">
        <v>62</v>
      </c>
    </row>
    <row r="697" spans="1:62" s="99" customFormat="1" ht="12" customHeight="1" x14ac:dyDescent="0.2">
      <c r="A697" s="32" t="s">
        <v>670</v>
      </c>
      <c r="B697" s="33" t="s">
        <v>632</v>
      </c>
      <c r="C697" s="88">
        <v>59.4</v>
      </c>
      <c r="D697" s="88">
        <v>59.7</v>
      </c>
      <c r="E697" s="35">
        <f t="shared" si="0"/>
        <v>0.30000000000000426</v>
      </c>
      <c r="F697" s="33" t="s">
        <v>64</v>
      </c>
      <c r="G697" s="32"/>
      <c r="H697" s="33"/>
      <c r="I697" s="33"/>
      <c r="J697" s="36"/>
      <c r="K697" s="33"/>
      <c r="L697" s="33"/>
      <c r="M697" s="33"/>
      <c r="N697" s="33"/>
      <c r="O697" s="103"/>
      <c r="P697" s="32"/>
      <c r="Q697" s="103"/>
      <c r="R697" s="110"/>
      <c r="S697" s="110"/>
      <c r="T697" s="110"/>
      <c r="U697" s="110"/>
      <c r="V697" s="110"/>
      <c r="W697" s="110"/>
      <c r="X697" s="110"/>
      <c r="Y697" s="110"/>
      <c r="Z697" s="110"/>
      <c r="AA697" s="110"/>
      <c r="AB697" s="110"/>
      <c r="AC697" s="110"/>
      <c r="AD697" s="110"/>
      <c r="AE697" s="110"/>
      <c r="AF697" s="110"/>
      <c r="AG697" s="110"/>
      <c r="AH697" s="110"/>
      <c r="AI697" s="110"/>
      <c r="AJ697" s="20"/>
      <c r="AO697" s="112">
        <f t="shared" si="6"/>
        <v>0.30000000000000426</v>
      </c>
      <c r="AP697" s="14">
        <f t="shared" si="1"/>
        <v>0</v>
      </c>
      <c r="AQ697" s="15" t="str">
        <f t="shared" si="2"/>
        <v/>
      </c>
      <c r="AR697" s="16" t="str">
        <f t="shared" si="3"/>
        <v/>
      </c>
      <c r="AS697" s="16" t="str">
        <f t="shared" si="4"/>
        <v/>
      </c>
      <c r="AT697" s="16" t="str">
        <f t="shared" si="5"/>
        <v/>
      </c>
      <c r="AU697" s="17">
        <f>IF(AR697&lt;&gt;"",(($AP697*$BB$4/31.1034768*$BB$5)+($AQ697*$BC$4/31.1034768*$BC$5)+($AR697*$BA$4/100*$BA$5)+($AS697*$BD$4/100*$BD$5)+($AT697*$BE$4/100*$BE$5))/($BB$4*$BB$5/31.1034768),AP697)</f>
        <v>0</v>
      </c>
      <c r="AV697" s="16" t="e">
        <f>IF(AR697&lt;&gt;"",(($AP697*$BB$4/31.1034768*$BB$5)+($AQ697*$BC$4/31.1034768*$BC$5)+($AR697*$BA$4/100*$BA$5)+($AS697*$BD$4/100*$BD$5)+($AT697*$BE$4/100*$BE$5))/($BA$4*$BA$5/100),($AP697*$BB$4/31.1034768*$BB$5)/($BA$4*$BA$5/100))</f>
        <v>#DIV/0!</v>
      </c>
      <c r="AW697" s="18">
        <f>IF(AR697&lt;&gt;"",($AP697*$BB$4/31.1034768)+($AQ697*$BC$4/31.1034768)+($AR697*$BA$4/100)+($AS697*$BD$4/100)+($AT697*$BE$4/100),($AP697*$BB$4/31.1034768))</f>
        <v>0</v>
      </c>
      <c r="AX697" s="19" t="str">
        <f>IF(AR697&lt;&gt;"",(AR697+($AS697*$BD$6)+($AT697*$BE$6)+($AP697*$BB$6)+($AQ697*$BC$6)),"")</f>
        <v/>
      </c>
      <c r="BF697" s="100"/>
      <c r="BG697" s="101"/>
      <c r="BI697" s="23"/>
      <c r="BJ697" s="20"/>
    </row>
    <row r="698" spans="1:62" s="20" customFormat="1" ht="12" customHeight="1" x14ac:dyDescent="0.2">
      <c r="A698" s="23" t="s">
        <v>671</v>
      </c>
      <c r="B698" s="20" t="s">
        <v>632</v>
      </c>
      <c r="C698" s="86">
        <v>59.7</v>
      </c>
      <c r="D698" s="86">
        <v>60.47</v>
      </c>
      <c r="E698" s="25">
        <f t="shared" si="0"/>
        <v>0.76999999999999602</v>
      </c>
      <c r="F698" s="20" t="s">
        <v>54</v>
      </c>
      <c r="G698" s="23"/>
      <c r="H698" s="20" t="s">
        <v>263</v>
      </c>
      <c r="I698" s="20" t="s">
        <v>129</v>
      </c>
      <c r="J698" s="26"/>
      <c r="M698" s="20" t="s">
        <v>528</v>
      </c>
      <c r="O698" s="23" t="s">
        <v>132</v>
      </c>
      <c r="P698" s="23"/>
      <c r="Q698" s="110" t="s">
        <v>530</v>
      </c>
      <c r="R698" s="110" t="s">
        <v>671</v>
      </c>
      <c r="S698" s="110">
        <v>0.15</v>
      </c>
      <c r="T698" s="110"/>
      <c r="U698" s="110"/>
      <c r="V698" s="110">
        <v>72</v>
      </c>
      <c r="W698" s="110">
        <v>6</v>
      </c>
      <c r="X698" s="110"/>
      <c r="Y698" s="110">
        <v>1036</v>
      </c>
      <c r="Z698" s="110"/>
      <c r="AA698" s="110">
        <v>5</v>
      </c>
      <c r="AB698" s="110">
        <v>0.5</v>
      </c>
      <c r="AC698" s="110"/>
      <c r="AD698" s="110">
        <v>1104</v>
      </c>
      <c r="AE698" s="110">
        <v>30740</v>
      </c>
      <c r="AF698" s="110">
        <v>657</v>
      </c>
      <c r="AG698" s="110">
        <v>1</v>
      </c>
      <c r="AH698" s="110">
        <v>22</v>
      </c>
      <c r="AI698" s="110">
        <v>43</v>
      </c>
      <c r="AO698" s="29">
        <f t="shared" si="6"/>
        <v>0.76999999999999602</v>
      </c>
      <c r="AP698" s="14">
        <f t="shared" si="1"/>
        <v>0.15</v>
      </c>
      <c r="AQ698" s="15">
        <f t="shared" si="2"/>
        <v>0.5</v>
      </c>
      <c r="AR698" s="16">
        <f t="shared" si="3"/>
        <v>0.1036</v>
      </c>
      <c r="AS698" s="16">
        <f t="shared" si="4"/>
        <v>5.9999999999999995E-4</v>
      </c>
      <c r="AT698" s="16">
        <f t="shared" si="5"/>
        <v>7.1999999999999998E-3</v>
      </c>
      <c r="AU698" s="17" t="e">
        <f>IF(AR698&lt;&gt;"",(($AP698*$BB$4/31.1034768*$BB$5)+($AQ698*$BC$4/31.1034768*$BC$5)+($AR698*$BA$4/100*$BA$5)+($AS698*$BD$4/100*$BD$5)+($AT698*$BE$4/100*$BE$5))/($BB$4*$BB$5/31.1034768),AP698)</f>
        <v>#DIV/0!</v>
      </c>
      <c r="AV698" s="16" t="e">
        <f>IF(AR698&lt;&gt;"",(($AP698*$BB$4/31.1034768*$BB$5)+($AQ698*$BC$4/31.1034768*$BC$5)+($AR698*$BA$4/100*$BA$5)+($AS698*$BD$4/100*$BD$5)+($AT698*$BE$4/100*$BE$5))/($BA$4*$BA$5/100),($AP698*$BB$4/31.1034768*$BB$5)/($BA$4*$BA$5/100))</f>
        <v>#DIV/0!</v>
      </c>
      <c r="AW698" s="18">
        <f>IF(AR698&lt;&gt;"",($AP698*$BB$4/31.1034768)+($AQ698*$BC$4/31.1034768)+($AR698*$BA$4/100)+($AS698*$BD$4/100)+($AT698*$BE$4/100),($AP698*$BB$4/31.1034768))</f>
        <v>0</v>
      </c>
      <c r="AX698" s="19">
        <f>IF(AR698&lt;&gt;"",(AR698+($AS698*$BD$6)+($AT698*$BE$6)+($AP698*$BB$6)+($AQ698*$BC$6)),"")</f>
        <v>0.1036</v>
      </c>
      <c r="BF698" s="19"/>
      <c r="BG698" s="14"/>
      <c r="BI698" s="111" t="s">
        <v>132</v>
      </c>
      <c r="BJ698" s="31" t="s">
        <v>62</v>
      </c>
    </row>
    <row r="699" spans="1:62" s="20" customFormat="1" ht="12" customHeight="1" x14ac:dyDescent="0.2">
      <c r="A699" s="23" t="s">
        <v>672</v>
      </c>
      <c r="B699" s="20" t="s">
        <v>632</v>
      </c>
      <c r="C699" s="86">
        <v>60.47</v>
      </c>
      <c r="D699" s="86">
        <v>61</v>
      </c>
      <c r="E699" s="25">
        <f t="shared" si="0"/>
        <v>0.53000000000000114</v>
      </c>
      <c r="F699" s="20" t="s">
        <v>54</v>
      </c>
      <c r="G699" s="23"/>
      <c r="H699" s="20" t="s">
        <v>263</v>
      </c>
      <c r="I699" s="20" t="s">
        <v>129</v>
      </c>
      <c r="J699" s="26"/>
      <c r="M699" s="20" t="s">
        <v>528</v>
      </c>
      <c r="O699" s="23" t="s">
        <v>132</v>
      </c>
      <c r="P699" s="23"/>
      <c r="Q699" s="110" t="s">
        <v>530</v>
      </c>
      <c r="R699" s="110" t="s">
        <v>672</v>
      </c>
      <c r="S699" s="110">
        <v>0.02</v>
      </c>
      <c r="T699" s="110"/>
      <c r="U699" s="110"/>
      <c r="V699" s="110">
        <v>28</v>
      </c>
      <c r="W699" s="110">
        <v>12</v>
      </c>
      <c r="X699" s="110"/>
      <c r="Y699" s="110">
        <v>1250</v>
      </c>
      <c r="Z699" s="110"/>
      <c r="AA699" s="110">
        <v>11</v>
      </c>
      <c r="AB699" s="110">
        <v>0.5</v>
      </c>
      <c r="AC699" s="110"/>
      <c r="AD699" s="110">
        <v>1019</v>
      </c>
      <c r="AE699" s="110">
        <v>17690</v>
      </c>
      <c r="AF699" s="110">
        <v>484</v>
      </c>
      <c r="AG699" s="110">
        <v>1</v>
      </c>
      <c r="AH699" s="110">
        <v>19</v>
      </c>
      <c r="AI699" s="110">
        <v>68</v>
      </c>
      <c r="AO699" s="29">
        <f t="shared" si="6"/>
        <v>0.53000000000000114</v>
      </c>
      <c r="AP699" s="14">
        <f t="shared" si="1"/>
        <v>0.02</v>
      </c>
      <c r="AQ699" s="15">
        <f t="shared" si="2"/>
        <v>0.5</v>
      </c>
      <c r="AR699" s="16">
        <f t="shared" si="3"/>
        <v>0.125</v>
      </c>
      <c r="AS699" s="16">
        <f t="shared" si="4"/>
        <v>1.1999999999999999E-3</v>
      </c>
      <c r="AT699" s="16">
        <f t="shared" si="5"/>
        <v>2.8E-3</v>
      </c>
      <c r="AU699" s="17" t="e">
        <f>IF(AR699&lt;&gt;"",(($AP699*$BB$4/31.1034768*$BB$5)+($AQ699*$BC$4/31.1034768*$BC$5)+($AR699*$BA$4/100*$BA$5)+($AS699*$BD$4/100*$BD$5)+($AT699*$BE$4/100*$BE$5))/($BB$4*$BB$5/31.1034768),AP699)</f>
        <v>#DIV/0!</v>
      </c>
      <c r="AV699" s="16" t="e">
        <f>IF(AR699&lt;&gt;"",(($AP699*$BB$4/31.1034768*$BB$5)+($AQ699*$BC$4/31.1034768*$BC$5)+($AR699*$BA$4/100*$BA$5)+($AS699*$BD$4/100*$BD$5)+($AT699*$BE$4/100*$BE$5))/($BA$4*$BA$5/100),($AP699*$BB$4/31.1034768*$BB$5)/($BA$4*$BA$5/100))</f>
        <v>#DIV/0!</v>
      </c>
      <c r="AW699" s="18">
        <f>IF(AR699&lt;&gt;"",($AP699*$BB$4/31.1034768)+($AQ699*$BC$4/31.1034768)+($AR699*$BA$4/100)+($AS699*$BD$4/100)+($AT699*$BE$4/100),($AP699*$BB$4/31.1034768))</f>
        <v>0</v>
      </c>
      <c r="AX699" s="19">
        <f>IF(AR699&lt;&gt;"",(AR699+($AS699*$BD$6)+($AT699*$BE$6)+($AP699*$BB$6)+($AQ699*$BC$6)),"")</f>
        <v>0.125</v>
      </c>
      <c r="BF699" s="19"/>
      <c r="BG699" s="14"/>
      <c r="BI699" s="111" t="s">
        <v>132</v>
      </c>
      <c r="BJ699" s="31" t="s">
        <v>62</v>
      </c>
    </row>
    <row r="700" spans="1:62" s="99" customFormat="1" ht="12" customHeight="1" x14ac:dyDescent="0.2">
      <c r="A700" s="32" t="s">
        <v>673</v>
      </c>
      <c r="B700" s="33" t="s">
        <v>632</v>
      </c>
      <c r="C700" s="88">
        <v>61</v>
      </c>
      <c r="D700" s="88">
        <v>61.2</v>
      </c>
      <c r="E700" s="35">
        <f t="shared" si="0"/>
        <v>0.20000000000000284</v>
      </c>
      <c r="F700" s="33" t="s">
        <v>64</v>
      </c>
      <c r="G700" s="32"/>
      <c r="H700" s="33"/>
      <c r="I700" s="33"/>
      <c r="J700" s="36"/>
      <c r="K700" s="33"/>
      <c r="L700" s="33"/>
      <c r="M700" s="33"/>
      <c r="N700" s="33"/>
      <c r="O700" s="103"/>
      <c r="P700" s="32"/>
      <c r="Q700" s="103"/>
      <c r="R700" s="110"/>
      <c r="S700" s="110"/>
      <c r="T700" s="110"/>
      <c r="U700" s="110"/>
      <c r="V700" s="110"/>
      <c r="W700" s="110"/>
      <c r="X700" s="110"/>
      <c r="Y700" s="110"/>
      <c r="Z700" s="110"/>
      <c r="AA700" s="110"/>
      <c r="AB700" s="110"/>
      <c r="AC700" s="110"/>
      <c r="AD700" s="110"/>
      <c r="AE700" s="110"/>
      <c r="AF700" s="110"/>
      <c r="AG700" s="110"/>
      <c r="AH700" s="110"/>
      <c r="AI700" s="110"/>
      <c r="AJ700" s="20"/>
      <c r="AO700" s="112">
        <f t="shared" si="6"/>
        <v>0.20000000000000284</v>
      </c>
      <c r="AP700" s="14">
        <f t="shared" si="1"/>
        <v>0</v>
      </c>
      <c r="AQ700" s="15" t="str">
        <f t="shared" si="2"/>
        <v/>
      </c>
      <c r="AR700" s="16" t="str">
        <f t="shared" si="3"/>
        <v/>
      </c>
      <c r="AS700" s="16" t="str">
        <f t="shared" si="4"/>
        <v/>
      </c>
      <c r="AT700" s="16" t="str">
        <f t="shared" si="5"/>
        <v/>
      </c>
      <c r="AU700" s="17">
        <f>IF(AR700&lt;&gt;"",(($AP700*$BB$4/31.1034768*$BB$5)+($AQ700*$BC$4/31.1034768*$BC$5)+($AR700*$BA$4/100*$BA$5)+($AS700*$BD$4/100*$BD$5)+($AT700*$BE$4/100*$BE$5))/($BB$4*$BB$5/31.1034768),AP700)</f>
        <v>0</v>
      </c>
      <c r="AV700" s="16" t="e">
        <f>IF(AR700&lt;&gt;"",(($AP700*$BB$4/31.1034768*$BB$5)+($AQ700*$BC$4/31.1034768*$BC$5)+($AR700*$BA$4/100*$BA$5)+($AS700*$BD$4/100*$BD$5)+($AT700*$BE$4/100*$BE$5))/($BA$4*$BA$5/100),($AP700*$BB$4/31.1034768*$BB$5)/($BA$4*$BA$5/100))</f>
        <v>#DIV/0!</v>
      </c>
      <c r="AW700" s="18">
        <f>IF(AR700&lt;&gt;"",($AP700*$BB$4/31.1034768)+($AQ700*$BC$4/31.1034768)+($AR700*$BA$4/100)+($AS700*$BD$4/100)+($AT700*$BE$4/100),($AP700*$BB$4/31.1034768))</f>
        <v>0</v>
      </c>
      <c r="AX700" s="19" t="str">
        <f>IF(AR700&lt;&gt;"",(AR700+($AS700*$BD$6)+($AT700*$BE$6)+($AP700*$BB$6)+($AQ700*$BC$6)),"")</f>
        <v/>
      </c>
      <c r="BF700" s="100"/>
      <c r="BG700" s="101"/>
      <c r="BI700" s="23"/>
      <c r="BJ700" s="20"/>
    </row>
    <row r="701" spans="1:62" s="20" customFormat="1" ht="12" customHeight="1" x14ac:dyDescent="0.2">
      <c r="A701" s="23" t="s">
        <v>674</v>
      </c>
      <c r="B701" s="20" t="s">
        <v>632</v>
      </c>
      <c r="C701" s="86">
        <v>61.2</v>
      </c>
      <c r="D701" s="86">
        <v>62</v>
      </c>
      <c r="E701" s="25">
        <f t="shared" si="0"/>
        <v>0.79999999999999716</v>
      </c>
      <c r="F701" s="20" t="s">
        <v>54</v>
      </c>
      <c r="G701" s="23"/>
      <c r="H701" s="20" t="s">
        <v>263</v>
      </c>
      <c r="I701" s="20" t="s">
        <v>129</v>
      </c>
      <c r="J701" s="26"/>
      <c r="M701" s="20" t="s">
        <v>528</v>
      </c>
      <c r="N701" s="20" t="s">
        <v>75</v>
      </c>
      <c r="O701" s="23" t="s">
        <v>132</v>
      </c>
      <c r="P701" s="23"/>
      <c r="Q701" s="110" t="s">
        <v>530</v>
      </c>
      <c r="R701" s="110" t="s">
        <v>674</v>
      </c>
      <c r="S701" s="110">
        <v>0.13</v>
      </c>
      <c r="T701" s="110"/>
      <c r="U701" s="110"/>
      <c r="V701" s="110">
        <v>25</v>
      </c>
      <c r="W701" s="110">
        <v>55</v>
      </c>
      <c r="X701" s="110"/>
      <c r="Y701" s="110">
        <v>510</v>
      </c>
      <c r="Z701" s="110"/>
      <c r="AA701" s="110">
        <v>5</v>
      </c>
      <c r="AB701" s="110">
        <v>0.5</v>
      </c>
      <c r="AC701" s="110"/>
      <c r="AD701" s="110">
        <v>929</v>
      </c>
      <c r="AE701" s="110">
        <v>18400</v>
      </c>
      <c r="AF701" s="110">
        <v>322</v>
      </c>
      <c r="AG701" s="110">
        <v>1</v>
      </c>
      <c r="AH701" s="110">
        <v>19</v>
      </c>
      <c r="AI701" s="110">
        <v>21</v>
      </c>
      <c r="AO701" s="29">
        <f t="shared" si="6"/>
        <v>0.79999999999999716</v>
      </c>
      <c r="AP701" s="14">
        <f t="shared" si="1"/>
        <v>0.13</v>
      </c>
      <c r="AQ701" s="15">
        <f t="shared" si="2"/>
        <v>0.5</v>
      </c>
      <c r="AR701" s="16">
        <f t="shared" si="3"/>
        <v>5.0999999999999997E-2</v>
      </c>
      <c r="AS701" s="16">
        <f t="shared" si="4"/>
        <v>5.4999999999999997E-3</v>
      </c>
      <c r="AT701" s="16">
        <f t="shared" si="5"/>
        <v>2.5000000000000001E-3</v>
      </c>
      <c r="AU701" s="17" t="e">
        <f>IF(AR701&lt;&gt;"",(($AP701*$BB$4/31.1034768*$BB$5)+($AQ701*$BC$4/31.1034768*$BC$5)+($AR701*$BA$4/100*$BA$5)+($AS701*$BD$4/100*$BD$5)+($AT701*$BE$4/100*$BE$5))/($BB$4*$BB$5/31.1034768),AP701)</f>
        <v>#DIV/0!</v>
      </c>
      <c r="AV701" s="16" t="e">
        <f>IF(AR701&lt;&gt;"",(($AP701*$BB$4/31.1034768*$BB$5)+($AQ701*$BC$4/31.1034768*$BC$5)+($AR701*$BA$4/100*$BA$5)+($AS701*$BD$4/100*$BD$5)+($AT701*$BE$4/100*$BE$5))/($BA$4*$BA$5/100),($AP701*$BB$4/31.1034768*$BB$5)/($BA$4*$BA$5/100))</f>
        <v>#DIV/0!</v>
      </c>
      <c r="AW701" s="18">
        <f>IF(AR701&lt;&gt;"",($AP701*$BB$4/31.1034768)+($AQ701*$BC$4/31.1034768)+($AR701*$BA$4/100)+($AS701*$BD$4/100)+($AT701*$BE$4/100),($AP701*$BB$4/31.1034768))</f>
        <v>0</v>
      </c>
      <c r="AX701" s="19">
        <f>IF(AR701&lt;&gt;"",(AR701+($AS701*$BD$6)+($AT701*$BE$6)+($AP701*$BB$6)+($AQ701*$BC$6)),"")</f>
        <v>5.0999999999999997E-2</v>
      </c>
      <c r="BF701" s="19"/>
      <c r="BG701" s="14"/>
      <c r="BI701" s="111" t="s">
        <v>132</v>
      </c>
      <c r="BJ701" s="31" t="s">
        <v>62</v>
      </c>
    </row>
    <row r="702" spans="1:62" s="20" customFormat="1" ht="12" customHeight="1" x14ac:dyDescent="0.2">
      <c r="A702" s="56" t="s">
        <v>675</v>
      </c>
      <c r="B702" s="57" t="s">
        <v>632</v>
      </c>
      <c r="C702" s="91">
        <v>61.2</v>
      </c>
      <c r="D702" s="91">
        <v>62</v>
      </c>
      <c r="E702" s="92">
        <f t="shared" si="0"/>
        <v>0.79999999999999716</v>
      </c>
      <c r="F702" s="57" t="s">
        <v>76</v>
      </c>
      <c r="G702" s="56" t="s">
        <v>674</v>
      </c>
      <c r="H702" s="57" t="s">
        <v>263</v>
      </c>
      <c r="I702" s="57" t="s">
        <v>129</v>
      </c>
      <c r="J702" s="60"/>
      <c r="K702" s="57"/>
      <c r="L702" s="57"/>
      <c r="M702" s="57" t="s">
        <v>528</v>
      </c>
      <c r="N702" s="57" t="s">
        <v>75</v>
      </c>
      <c r="O702" s="56" t="s">
        <v>132</v>
      </c>
      <c r="P702" s="56"/>
      <c r="Q702" s="110" t="s">
        <v>530</v>
      </c>
      <c r="R702" s="110" t="s">
        <v>675</v>
      </c>
      <c r="S702" s="110">
        <v>5.0000000000000001E-3</v>
      </c>
      <c r="T702" s="110"/>
      <c r="U702" s="110"/>
      <c r="V702" s="110">
        <v>50</v>
      </c>
      <c r="W702" s="110">
        <v>88</v>
      </c>
      <c r="X702" s="110"/>
      <c r="Y702" s="110">
        <v>731</v>
      </c>
      <c r="Z702" s="110"/>
      <c r="AA702" s="110">
        <v>10</v>
      </c>
      <c r="AB702" s="110">
        <v>0.5</v>
      </c>
      <c r="AC702" s="110"/>
      <c r="AD702" s="110">
        <v>1658</v>
      </c>
      <c r="AE702" s="110">
        <v>21600</v>
      </c>
      <c r="AF702" s="110">
        <v>439</v>
      </c>
      <c r="AG702" s="110">
        <v>2</v>
      </c>
      <c r="AH702" s="110">
        <v>19</v>
      </c>
      <c r="AI702" s="110">
        <v>19</v>
      </c>
      <c r="AK702" s="57"/>
      <c r="AL702" s="57"/>
      <c r="AM702" s="57"/>
      <c r="AN702" s="57"/>
      <c r="AO702" s="62">
        <f t="shared" si="6"/>
        <v>0.79999999999999716</v>
      </c>
      <c r="AP702" s="14">
        <f t="shared" si="1"/>
        <v>5.0000000000000001E-3</v>
      </c>
      <c r="AQ702" s="15">
        <f t="shared" si="2"/>
        <v>0.5</v>
      </c>
      <c r="AR702" s="16">
        <f t="shared" si="3"/>
        <v>7.3099999999999998E-2</v>
      </c>
      <c r="AS702" s="16">
        <f t="shared" si="4"/>
        <v>8.8000000000000005E-3</v>
      </c>
      <c r="AT702" s="16">
        <f t="shared" si="5"/>
        <v>5.0000000000000001E-3</v>
      </c>
      <c r="AU702" s="17" t="e">
        <f>IF(AR702&lt;&gt;"",(($AP702*$BB$4/31.1034768*$BB$5)+($AQ702*$BC$4/31.1034768*$BC$5)+($AR702*$BA$4/100*$BA$5)+($AS702*$BD$4/100*$BD$5)+($AT702*$BE$4/100*$BE$5))/($BB$4*$BB$5/31.1034768),AP702)</f>
        <v>#DIV/0!</v>
      </c>
      <c r="AV702" s="16" t="e">
        <f>IF(AR702&lt;&gt;"",(($AP702*$BB$4/31.1034768*$BB$5)+($AQ702*$BC$4/31.1034768*$BC$5)+($AR702*$BA$4/100*$BA$5)+($AS702*$BD$4/100*$BD$5)+($AT702*$BE$4/100*$BE$5))/($BA$4*$BA$5/100),($AP702*$BB$4/31.1034768*$BB$5)/($BA$4*$BA$5/100))</f>
        <v>#DIV/0!</v>
      </c>
      <c r="AW702" s="18">
        <f>IF(AR702&lt;&gt;"",($AP702*$BB$4/31.1034768)+($AQ702*$BC$4/31.1034768)+($AR702*$BA$4/100)+($AS702*$BD$4/100)+($AT702*$BE$4/100),($AP702*$BB$4/31.1034768))</f>
        <v>0</v>
      </c>
      <c r="AX702" s="19">
        <f>IF(AR702&lt;&gt;"",(AR702+($AS702*$BD$6)+($AT702*$BE$6)+($AP702*$BB$6)+($AQ702*$BC$6)),"")</f>
        <v>7.3099999999999998E-2</v>
      </c>
      <c r="BF702" s="19"/>
      <c r="BG702" s="14"/>
      <c r="BI702" s="111" t="s">
        <v>132</v>
      </c>
      <c r="BJ702" s="31" t="s">
        <v>62</v>
      </c>
    </row>
    <row r="703" spans="1:62" s="20" customFormat="1" ht="12" customHeight="1" x14ac:dyDescent="0.2">
      <c r="A703" s="68" t="s">
        <v>676</v>
      </c>
      <c r="B703" s="69" t="s">
        <v>632</v>
      </c>
      <c r="C703" s="94">
        <v>61.2</v>
      </c>
      <c r="D703" s="94">
        <v>62</v>
      </c>
      <c r="E703" s="95">
        <f t="shared" si="0"/>
        <v>0.79999999999999716</v>
      </c>
      <c r="F703" s="69" t="s">
        <v>77</v>
      </c>
      <c r="G703" s="68" t="s">
        <v>82</v>
      </c>
      <c r="H703" s="69" t="s">
        <v>79</v>
      </c>
      <c r="I703" s="69" t="s">
        <v>69</v>
      </c>
      <c r="J703" s="72"/>
      <c r="K703" s="69"/>
      <c r="L703" s="69"/>
      <c r="M703" s="69" t="s">
        <v>528</v>
      </c>
      <c r="N703" s="69"/>
      <c r="O703" s="68" t="s">
        <v>132</v>
      </c>
      <c r="P703" s="68"/>
      <c r="Q703" s="110" t="s">
        <v>530</v>
      </c>
      <c r="R703" s="110" t="s">
        <v>676</v>
      </c>
      <c r="S703" s="110">
        <v>2.37</v>
      </c>
      <c r="T703" s="110"/>
      <c r="U703" s="110"/>
      <c r="V703" s="110">
        <v>7073</v>
      </c>
      <c r="W703" s="110">
        <v>8333</v>
      </c>
      <c r="X703" s="110"/>
      <c r="Y703" s="110" t="s">
        <v>214</v>
      </c>
      <c r="Z703" s="110">
        <v>10926</v>
      </c>
      <c r="AA703" s="110">
        <v>108</v>
      </c>
      <c r="AB703" s="110" t="s">
        <v>215</v>
      </c>
      <c r="AC703" s="110">
        <v>235</v>
      </c>
      <c r="AD703" s="110">
        <v>14155</v>
      </c>
      <c r="AE703" s="110">
        <v>53150</v>
      </c>
      <c r="AF703" s="110">
        <v>868</v>
      </c>
      <c r="AG703" s="110">
        <v>38</v>
      </c>
      <c r="AH703" s="110">
        <v>41</v>
      </c>
      <c r="AI703" s="110">
        <v>78</v>
      </c>
      <c r="AK703" s="69"/>
      <c r="AL703" s="69"/>
      <c r="AM703" s="69"/>
      <c r="AN703" s="69"/>
      <c r="AO703" s="29">
        <f t="shared" si="6"/>
        <v>0.79999999999999716</v>
      </c>
      <c r="AP703" s="14">
        <f t="shared" si="1"/>
        <v>2.37</v>
      </c>
      <c r="AQ703" s="15">
        <f t="shared" si="2"/>
        <v>235</v>
      </c>
      <c r="AR703" s="16">
        <f t="shared" si="3"/>
        <v>1.0926</v>
      </c>
      <c r="AS703" s="16">
        <f t="shared" si="4"/>
        <v>0.83330000000000004</v>
      </c>
      <c r="AT703" s="16">
        <f t="shared" si="5"/>
        <v>0.70730000000000004</v>
      </c>
      <c r="AU703" s="17" t="e">
        <f>IF(AR703&lt;&gt;"",(($AP703*$BB$4/31.1034768*$BB$5)+($AQ703*$BC$4/31.1034768*$BC$5)+($AR703*$BA$4/100*$BA$5)+($AS703*$BD$4/100*$BD$5)+($AT703*$BE$4/100*$BE$5))/($BB$4*$BB$5/31.1034768),AP703)</f>
        <v>#DIV/0!</v>
      </c>
      <c r="AV703" s="16" t="e">
        <f>IF(AR703&lt;&gt;"",(($AP703*$BB$4/31.1034768*$BB$5)+($AQ703*$BC$4/31.1034768*$BC$5)+($AR703*$BA$4/100*$BA$5)+($AS703*$BD$4/100*$BD$5)+($AT703*$BE$4/100*$BE$5))/($BA$4*$BA$5/100),($AP703*$BB$4/31.1034768*$BB$5)/($BA$4*$BA$5/100))</f>
        <v>#DIV/0!</v>
      </c>
      <c r="AW703" s="18">
        <f>IF(AR703&lt;&gt;"",($AP703*$BB$4/31.1034768)+($AQ703*$BC$4/31.1034768)+($AR703*$BA$4/100)+($AS703*$BD$4/100)+($AT703*$BE$4/100),($AP703*$BB$4/31.1034768))</f>
        <v>0</v>
      </c>
      <c r="AX703" s="19">
        <f>IF(AR703&lt;&gt;"",(AR703+($AS703*$BD$6)+($AT703*$BE$6)+($AP703*$BB$6)+($AQ703*$BC$6)),"")</f>
        <v>1.0926</v>
      </c>
      <c r="BF703" s="19"/>
      <c r="BG703" s="14"/>
      <c r="BI703" s="111" t="s">
        <v>132</v>
      </c>
      <c r="BJ703" s="31" t="s">
        <v>62</v>
      </c>
    </row>
    <row r="704" spans="1:62" s="99" customFormat="1" ht="12" customHeight="1" x14ac:dyDescent="0.2">
      <c r="A704" s="32" t="s">
        <v>677</v>
      </c>
      <c r="B704" s="33" t="s">
        <v>632</v>
      </c>
      <c r="C704" s="88">
        <v>62</v>
      </c>
      <c r="D704" s="88">
        <v>62.2</v>
      </c>
      <c r="E704" s="35">
        <f t="shared" si="0"/>
        <v>0.20000000000000284</v>
      </c>
      <c r="F704" s="33" t="s">
        <v>64</v>
      </c>
      <c r="G704" s="32"/>
      <c r="H704" s="33"/>
      <c r="I704" s="33"/>
      <c r="J704" s="36"/>
      <c r="K704" s="33"/>
      <c r="L704" s="33"/>
      <c r="M704" s="33"/>
      <c r="N704" s="33"/>
      <c r="O704" s="103"/>
      <c r="P704" s="32"/>
      <c r="Q704" s="103"/>
      <c r="R704" s="110"/>
      <c r="S704" s="110"/>
      <c r="T704" s="110"/>
      <c r="U704" s="110"/>
      <c r="V704" s="110"/>
      <c r="W704" s="110"/>
      <c r="X704" s="110"/>
      <c r="Y704" s="110"/>
      <c r="Z704" s="110"/>
      <c r="AA704" s="110"/>
      <c r="AB704" s="110"/>
      <c r="AC704" s="110"/>
      <c r="AD704" s="110"/>
      <c r="AE704" s="110"/>
      <c r="AF704" s="110"/>
      <c r="AG704" s="110"/>
      <c r="AH704" s="110"/>
      <c r="AI704" s="110"/>
      <c r="AJ704" s="20"/>
      <c r="AO704" s="112">
        <f t="shared" si="6"/>
        <v>0.20000000000000284</v>
      </c>
      <c r="AP704" s="14">
        <f t="shared" si="1"/>
        <v>0</v>
      </c>
      <c r="AQ704" s="15" t="str">
        <f t="shared" si="2"/>
        <v/>
      </c>
      <c r="AR704" s="16" t="str">
        <f t="shared" si="3"/>
        <v/>
      </c>
      <c r="AS704" s="16" t="str">
        <f t="shared" si="4"/>
        <v/>
      </c>
      <c r="AT704" s="16" t="str">
        <f t="shared" si="5"/>
        <v/>
      </c>
      <c r="AU704" s="17">
        <f>IF(AR704&lt;&gt;"",(($AP704*$BB$4/31.1034768*$BB$5)+($AQ704*$BC$4/31.1034768*$BC$5)+($AR704*$BA$4/100*$BA$5)+($AS704*$BD$4/100*$BD$5)+($AT704*$BE$4/100*$BE$5))/($BB$4*$BB$5/31.1034768),AP704)</f>
        <v>0</v>
      </c>
      <c r="AV704" s="16" t="e">
        <f>IF(AR704&lt;&gt;"",(($AP704*$BB$4/31.1034768*$BB$5)+($AQ704*$BC$4/31.1034768*$BC$5)+($AR704*$BA$4/100*$BA$5)+($AS704*$BD$4/100*$BD$5)+($AT704*$BE$4/100*$BE$5))/($BA$4*$BA$5/100),($AP704*$BB$4/31.1034768*$BB$5)/($BA$4*$BA$5/100))</f>
        <v>#DIV/0!</v>
      </c>
      <c r="AW704" s="18">
        <f>IF(AR704&lt;&gt;"",($AP704*$BB$4/31.1034768)+($AQ704*$BC$4/31.1034768)+($AR704*$BA$4/100)+($AS704*$BD$4/100)+($AT704*$BE$4/100),($AP704*$BB$4/31.1034768))</f>
        <v>0</v>
      </c>
      <c r="AX704" s="19" t="str">
        <f>IF(AR704&lt;&gt;"",(AR704+($AS704*$BD$6)+($AT704*$BE$6)+($AP704*$BB$6)+($AQ704*$BC$6)),"")</f>
        <v/>
      </c>
      <c r="BF704" s="100"/>
      <c r="BG704" s="101"/>
      <c r="BI704" s="20"/>
      <c r="BJ704" s="20"/>
    </row>
    <row r="705" spans="1:62" s="20" customFormat="1" ht="12" customHeight="1" x14ac:dyDescent="0.2">
      <c r="A705" s="23" t="s">
        <v>678</v>
      </c>
      <c r="B705" s="20" t="s">
        <v>632</v>
      </c>
      <c r="C705" s="86">
        <v>62.2</v>
      </c>
      <c r="D705" s="86">
        <v>64.650000000000006</v>
      </c>
      <c r="E705" s="25">
        <f t="shared" si="0"/>
        <v>2.4500000000000028</v>
      </c>
      <c r="F705" s="20" t="s">
        <v>54</v>
      </c>
      <c r="G705" s="23"/>
      <c r="H705" s="20" t="s">
        <v>128</v>
      </c>
      <c r="I705" s="20" t="s">
        <v>129</v>
      </c>
      <c r="J705" s="26"/>
      <c r="M705" s="20" t="s">
        <v>528</v>
      </c>
      <c r="O705" s="23" t="s">
        <v>86</v>
      </c>
      <c r="P705" s="23"/>
      <c r="Q705" s="110" t="s">
        <v>530</v>
      </c>
      <c r="R705" s="110" t="s">
        <v>678</v>
      </c>
      <c r="S705" s="110">
        <v>5.0000000000000001E-3</v>
      </c>
      <c r="T705" s="110"/>
      <c r="U705" s="110"/>
      <c r="V705" s="110"/>
      <c r="W705" s="110"/>
      <c r="X705" s="110"/>
      <c r="Y705" s="110"/>
      <c r="Z705" s="110"/>
      <c r="AA705" s="110"/>
      <c r="AB705" s="110"/>
      <c r="AC705" s="110"/>
      <c r="AD705" s="110"/>
      <c r="AE705" s="110"/>
      <c r="AF705" s="110"/>
      <c r="AG705" s="110"/>
      <c r="AH705" s="110"/>
      <c r="AI705" s="110"/>
      <c r="AO705" s="29">
        <f t="shared" si="6"/>
        <v>2.4500000000000028</v>
      </c>
      <c r="AP705" s="14">
        <f t="shared" si="1"/>
        <v>5.0000000000000001E-3</v>
      </c>
      <c r="AQ705" s="15" t="str">
        <f t="shared" si="2"/>
        <v/>
      </c>
      <c r="AR705" s="16" t="str">
        <f t="shared" si="3"/>
        <v/>
      </c>
      <c r="AS705" s="16" t="str">
        <f t="shared" si="4"/>
        <v/>
      </c>
      <c r="AT705" s="16" t="str">
        <f t="shared" si="5"/>
        <v/>
      </c>
      <c r="AU705" s="17">
        <f>IF(AR705&lt;&gt;"",(($AP705*$BB$4/31.1034768*$BB$5)+($AQ705*$BC$4/31.1034768*$BC$5)+($AR705*$BA$4/100*$BA$5)+($AS705*$BD$4/100*$BD$5)+($AT705*$BE$4/100*$BE$5))/($BB$4*$BB$5/31.1034768),AP705)</f>
        <v>5.0000000000000001E-3</v>
      </c>
      <c r="AV705" s="16" t="e">
        <f>IF(AR705&lt;&gt;"",(($AP705*$BB$4/31.1034768*$BB$5)+($AQ705*$BC$4/31.1034768*$BC$5)+($AR705*$BA$4/100*$BA$5)+($AS705*$BD$4/100*$BD$5)+($AT705*$BE$4/100*$BE$5))/($BA$4*$BA$5/100),($AP705*$BB$4/31.1034768*$BB$5)/($BA$4*$BA$5/100))</f>
        <v>#DIV/0!</v>
      </c>
      <c r="AW705" s="18">
        <f>IF(AR705&lt;&gt;"",($AP705*$BB$4/31.1034768)+($AQ705*$BC$4/31.1034768)+($AR705*$BA$4/100)+($AS705*$BD$4/100)+($AT705*$BE$4/100),($AP705*$BB$4/31.1034768))</f>
        <v>0</v>
      </c>
      <c r="AX705" s="19" t="str">
        <f>IF(AR705&lt;&gt;"",(AR705+($AS705*$BD$6)+($AT705*$BE$6)+($AP705*$BB$6)+($AQ705*$BC$6)),"")</f>
        <v/>
      </c>
      <c r="BF705" s="19"/>
      <c r="BG705" s="14"/>
      <c r="BI705" s="111" t="s">
        <v>86</v>
      </c>
      <c r="BJ705" s="31" t="s">
        <v>62</v>
      </c>
    </row>
    <row r="706" spans="1:62" s="20" customFormat="1" ht="12" customHeight="1" x14ac:dyDescent="0.2">
      <c r="A706" s="23" t="s">
        <v>679</v>
      </c>
      <c r="B706" s="20" t="s">
        <v>632</v>
      </c>
      <c r="C706" s="86">
        <v>64.650000000000006</v>
      </c>
      <c r="D706" s="86">
        <v>68.349999999999994</v>
      </c>
      <c r="E706" s="25">
        <f t="shared" si="0"/>
        <v>3.6999999999999886</v>
      </c>
      <c r="F706" s="20" t="s">
        <v>54</v>
      </c>
      <c r="G706" s="23"/>
      <c r="H706" s="20" t="s">
        <v>128</v>
      </c>
      <c r="I706" s="20" t="s">
        <v>129</v>
      </c>
      <c r="J706" s="26"/>
      <c r="M706" s="20" t="s">
        <v>528</v>
      </c>
      <c r="O706" s="23" t="s">
        <v>86</v>
      </c>
      <c r="P706" s="23"/>
      <c r="Q706" s="110" t="s">
        <v>530</v>
      </c>
      <c r="R706" s="110" t="s">
        <v>679</v>
      </c>
      <c r="S706" s="110">
        <v>0.01</v>
      </c>
      <c r="T706" s="110">
        <v>0.01</v>
      </c>
      <c r="U706" s="110"/>
      <c r="V706" s="110"/>
      <c r="W706" s="110"/>
      <c r="X706" s="110"/>
      <c r="Y706" s="110"/>
      <c r="Z706" s="110"/>
      <c r="AA706" s="110"/>
      <c r="AB706" s="110"/>
      <c r="AC706" s="110"/>
      <c r="AD706" s="110"/>
      <c r="AE706" s="110"/>
      <c r="AF706" s="110"/>
      <c r="AG706" s="110"/>
      <c r="AH706" s="110"/>
      <c r="AI706" s="110"/>
      <c r="AO706" s="29">
        <f t="shared" si="6"/>
        <v>3.6999999999999886</v>
      </c>
      <c r="AP706" s="14">
        <f t="shared" si="1"/>
        <v>0.01</v>
      </c>
      <c r="AQ706" s="15" t="str">
        <f t="shared" si="2"/>
        <v/>
      </c>
      <c r="AR706" s="16" t="str">
        <f t="shared" si="3"/>
        <v/>
      </c>
      <c r="AS706" s="16" t="str">
        <f t="shared" si="4"/>
        <v/>
      </c>
      <c r="AT706" s="16" t="str">
        <f t="shared" si="5"/>
        <v/>
      </c>
      <c r="AU706" s="17">
        <f>IF(AR706&lt;&gt;"",(($AP706*$BB$4/31.1034768*$BB$5)+($AQ706*$BC$4/31.1034768*$BC$5)+($AR706*$BA$4/100*$BA$5)+($AS706*$BD$4/100*$BD$5)+($AT706*$BE$4/100*$BE$5))/($BB$4*$BB$5/31.1034768),AP706)</f>
        <v>0.01</v>
      </c>
      <c r="AV706" s="16" t="e">
        <f>IF(AR706&lt;&gt;"",(($AP706*$BB$4/31.1034768*$BB$5)+($AQ706*$BC$4/31.1034768*$BC$5)+($AR706*$BA$4/100*$BA$5)+($AS706*$BD$4/100*$BD$5)+($AT706*$BE$4/100*$BE$5))/($BA$4*$BA$5/100),($AP706*$BB$4/31.1034768*$BB$5)/($BA$4*$BA$5/100))</f>
        <v>#DIV/0!</v>
      </c>
      <c r="AW706" s="18">
        <f>IF(AR706&lt;&gt;"",($AP706*$BB$4/31.1034768)+($AQ706*$BC$4/31.1034768)+($AR706*$BA$4/100)+($AS706*$BD$4/100)+($AT706*$BE$4/100),($AP706*$BB$4/31.1034768))</f>
        <v>0</v>
      </c>
      <c r="AX706" s="19" t="str">
        <f>IF(AR706&lt;&gt;"",(AR706+($AS706*$BD$6)+($AT706*$BE$6)+($AP706*$BB$6)+($AQ706*$BC$6)),"")</f>
        <v/>
      </c>
      <c r="BF706" s="19"/>
      <c r="BG706" s="14"/>
      <c r="BI706" s="111" t="s">
        <v>86</v>
      </c>
      <c r="BJ706" s="31" t="s">
        <v>62</v>
      </c>
    </row>
    <row r="707" spans="1:62" s="20" customFormat="1" ht="12" customHeight="1" x14ac:dyDescent="0.2">
      <c r="A707" s="23" t="s">
        <v>680</v>
      </c>
      <c r="B707" s="20" t="s">
        <v>632</v>
      </c>
      <c r="C707" s="86">
        <v>68.349999999999994</v>
      </c>
      <c r="D707" s="86">
        <v>69.5</v>
      </c>
      <c r="E707" s="25">
        <f t="shared" si="0"/>
        <v>1.1500000000000057</v>
      </c>
      <c r="F707" s="20" t="s">
        <v>54</v>
      </c>
      <c r="G707" s="23"/>
      <c r="H707" s="20" t="s">
        <v>263</v>
      </c>
      <c r="I707" s="20" t="s">
        <v>129</v>
      </c>
      <c r="J707" s="26"/>
      <c r="M707" s="20" t="s">
        <v>528</v>
      </c>
      <c r="O707" s="23" t="s">
        <v>132</v>
      </c>
      <c r="P707" s="23"/>
      <c r="Q707" s="110" t="s">
        <v>530</v>
      </c>
      <c r="R707" s="110" t="s">
        <v>680</v>
      </c>
      <c r="S707" s="110">
        <v>0.03</v>
      </c>
      <c r="T707" s="110"/>
      <c r="U707" s="110"/>
      <c r="V707" s="110">
        <v>10</v>
      </c>
      <c r="W707" s="110">
        <v>9</v>
      </c>
      <c r="X707" s="110"/>
      <c r="Y707" s="110">
        <v>347</v>
      </c>
      <c r="Z707" s="110"/>
      <c r="AA707" s="110">
        <v>5</v>
      </c>
      <c r="AB707" s="110">
        <v>0.5</v>
      </c>
      <c r="AC707" s="110"/>
      <c r="AD707" s="110">
        <v>1258</v>
      </c>
      <c r="AE707" s="110">
        <v>16780</v>
      </c>
      <c r="AF707" s="110">
        <v>601</v>
      </c>
      <c r="AG707" s="110">
        <v>0.5</v>
      </c>
      <c r="AH707" s="110">
        <v>20</v>
      </c>
      <c r="AI707" s="110">
        <v>15</v>
      </c>
      <c r="AO707" s="29">
        <f t="shared" si="6"/>
        <v>1.1500000000000057</v>
      </c>
      <c r="AP707" s="14">
        <f t="shared" si="1"/>
        <v>0.03</v>
      </c>
      <c r="AQ707" s="15">
        <f t="shared" si="2"/>
        <v>0.5</v>
      </c>
      <c r="AR707" s="16">
        <f t="shared" si="3"/>
        <v>3.4700000000000002E-2</v>
      </c>
      <c r="AS707" s="16">
        <f t="shared" si="4"/>
        <v>8.9999999999999998E-4</v>
      </c>
      <c r="AT707" s="16">
        <f t="shared" si="5"/>
        <v>1E-3</v>
      </c>
      <c r="AU707" s="17" t="e">
        <f>IF(AR707&lt;&gt;"",(($AP707*$BB$4/31.1034768*$BB$5)+($AQ707*$BC$4/31.1034768*$BC$5)+($AR707*$BA$4/100*$BA$5)+($AS707*$BD$4/100*$BD$5)+($AT707*$BE$4/100*$BE$5))/($BB$4*$BB$5/31.1034768),AP707)</f>
        <v>#DIV/0!</v>
      </c>
      <c r="AV707" s="16" t="e">
        <f>IF(AR707&lt;&gt;"",(($AP707*$BB$4/31.1034768*$BB$5)+($AQ707*$BC$4/31.1034768*$BC$5)+($AR707*$BA$4/100*$BA$5)+($AS707*$BD$4/100*$BD$5)+($AT707*$BE$4/100*$BE$5))/($BA$4*$BA$5/100),($AP707*$BB$4/31.1034768*$BB$5)/($BA$4*$BA$5/100))</f>
        <v>#DIV/0!</v>
      </c>
      <c r="AW707" s="18">
        <f>IF(AR707&lt;&gt;"",($AP707*$BB$4/31.1034768)+($AQ707*$BC$4/31.1034768)+($AR707*$BA$4/100)+($AS707*$BD$4/100)+($AT707*$BE$4/100),($AP707*$BB$4/31.1034768))</f>
        <v>0</v>
      </c>
      <c r="AX707" s="19">
        <f>IF(AR707&lt;&gt;"",(AR707+($AS707*$BD$6)+($AT707*$BE$6)+($AP707*$BB$6)+($AQ707*$BC$6)),"")</f>
        <v>3.4700000000000002E-2</v>
      </c>
      <c r="BF707" s="19"/>
      <c r="BG707" s="14"/>
      <c r="BI707" s="111" t="s">
        <v>132</v>
      </c>
      <c r="BJ707" s="31" t="s">
        <v>62</v>
      </c>
    </row>
    <row r="708" spans="1:62" s="20" customFormat="1" ht="12" customHeight="1" x14ac:dyDescent="0.2">
      <c r="A708" s="23" t="s">
        <v>681</v>
      </c>
      <c r="B708" s="20" t="s">
        <v>632</v>
      </c>
      <c r="C708" s="86">
        <v>69.5</v>
      </c>
      <c r="D708" s="86">
        <v>70.5</v>
      </c>
      <c r="E708" s="25">
        <f t="shared" si="0"/>
        <v>1</v>
      </c>
      <c r="F708" s="20" t="s">
        <v>54</v>
      </c>
      <c r="G708" s="23"/>
      <c r="H708" s="20" t="s">
        <v>263</v>
      </c>
      <c r="I708" s="20" t="s">
        <v>129</v>
      </c>
      <c r="J708" s="26"/>
      <c r="M708" s="20" t="s">
        <v>528</v>
      </c>
      <c r="O708" s="23" t="s">
        <v>132</v>
      </c>
      <c r="P708" s="23"/>
      <c r="Q708" s="110" t="s">
        <v>530</v>
      </c>
      <c r="R708" s="110" t="s">
        <v>681</v>
      </c>
      <c r="S708" s="110">
        <v>0.04</v>
      </c>
      <c r="T708" s="110"/>
      <c r="U708" s="110"/>
      <c r="V708" s="110">
        <v>87</v>
      </c>
      <c r="W708" s="110">
        <v>69</v>
      </c>
      <c r="X708" s="110"/>
      <c r="Y708" s="110">
        <v>564</v>
      </c>
      <c r="Z708" s="110"/>
      <c r="AA708" s="110">
        <v>43</v>
      </c>
      <c r="AB708" s="110">
        <v>0.5</v>
      </c>
      <c r="AC708" s="110"/>
      <c r="AD708" s="110">
        <v>5965</v>
      </c>
      <c r="AE708" s="110">
        <v>20670</v>
      </c>
      <c r="AF708" s="110">
        <v>550</v>
      </c>
      <c r="AG708" s="110">
        <v>2</v>
      </c>
      <c r="AH708" s="110">
        <v>17</v>
      </c>
      <c r="AI708" s="110">
        <v>13</v>
      </c>
      <c r="AO708" s="29">
        <f t="shared" si="6"/>
        <v>1</v>
      </c>
      <c r="AP708" s="14">
        <f t="shared" si="1"/>
        <v>0.04</v>
      </c>
      <c r="AQ708" s="15">
        <f t="shared" si="2"/>
        <v>0.5</v>
      </c>
      <c r="AR708" s="16">
        <f t="shared" si="3"/>
        <v>5.6399999999999999E-2</v>
      </c>
      <c r="AS708" s="16">
        <f t="shared" si="4"/>
        <v>6.8999999999999999E-3</v>
      </c>
      <c r="AT708" s="16">
        <f t="shared" si="5"/>
        <v>8.6999999999999994E-3</v>
      </c>
      <c r="AU708" s="17" t="e">
        <f>IF(AR708&lt;&gt;"",(($AP708*$BB$4/31.1034768*$BB$5)+($AQ708*$BC$4/31.1034768*$BC$5)+($AR708*$BA$4/100*$BA$5)+($AS708*$BD$4/100*$BD$5)+($AT708*$BE$4/100*$BE$5))/($BB$4*$BB$5/31.1034768),AP708)</f>
        <v>#DIV/0!</v>
      </c>
      <c r="AV708" s="16" t="e">
        <f>IF(AR708&lt;&gt;"",(($AP708*$BB$4/31.1034768*$BB$5)+($AQ708*$BC$4/31.1034768*$BC$5)+($AR708*$BA$4/100*$BA$5)+($AS708*$BD$4/100*$BD$5)+($AT708*$BE$4/100*$BE$5))/($BA$4*$BA$5/100),($AP708*$BB$4/31.1034768*$BB$5)/($BA$4*$BA$5/100))</f>
        <v>#DIV/0!</v>
      </c>
      <c r="AW708" s="18">
        <f>IF(AR708&lt;&gt;"",($AP708*$BB$4/31.1034768)+($AQ708*$BC$4/31.1034768)+($AR708*$BA$4/100)+($AS708*$BD$4/100)+($AT708*$BE$4/100),($AP708*$BB$4/31.1034768))</f>
        <v>0</v>
      </c>
      <c r="AX708" s="19">
        <f>IF(AR708&lt;&gt;"",(AR708+($AS708*$BD$6)+($AT708*$BE$6)+($AP708*$BB$6)+($AQ708*$BC$6)),"")</f>
        <v>5.6399999999999999E-2</v>
      </c>
      <c r="BF708" s="19"/>
      <c r="BG708" s="14"/>
      <c r="BI708" s="111" t="s">
        <v>132</v>
      </c>
      <c r="BJ708" s="31" t="s">
        <v>62</v>
      </c>
    </row>
    <row r="709" spans="1:62" s="20" customFormat="1" ht="12" customHeight="1" x14ac:dyDescent="0.2">
      <c r="A709" s="23" t="s">
        <v>682</v>
      </c>
      <c r="B709" s="20" t="s">
        <v>632</v>
      </c>
      <c r="C709" s="86">
        <v>70.5</v>
      </c>
      <c r="D709" s="86">
        <v>71.5</v>
      </c>
      <c r="E709" s="25">
        <f t="shared" ref="E709:E772" si="7">D709-C709</f>
        <v>1</v>
      </c>
      <c r="F709" s="20" t="s">
        <v>54</v>
      </c>
      <c r="G709" s="23"/>
      <c r="H709" s="20" t="s">
        <v>263</v>
      </c>
      <c r="I709" s="20" t="s">
        <v>129</v>
      </c>
      <c r="J709" s="26"/>
      <c r="M709" s="20" t="s">
        <v>528</v>
      </c>
      <c r="O709" s="23" t="s">
        <v>132</v>
      </c>
      <c r="P709" s="23"/>
      <c r="Q709" s="110" t="s">
        <v>530</v>
      </c>
      <c r="R709" s="110" t="s">
        <v>682</v>
      </c>
      <c r="S709" s="110">
        <v>0.03</v>
      </c>
      <c r="T709" s="110"/>
      <c r="U709" s="110"/>
      <c r="V709" s="110">
        <v>100</v>
      </c>
      <c r="W709" s="110">
        <v>72</v>
      </c>
      <c r="X709" s="110"/>
      <c r="Y709" s="110">
        <v>1404</v>
      </c>
      <c r="Z709" s="110"/>
      <c r="AA709" s="110">
        <v>99</v>
      </c>
      <c r="AB709" s="110">
        <v>0.5</v>
      </c>
      <c r="AC709" s="110"/>
      <c r="AD709" s="110">
        <v>7170</v>
      </c>
      <c r="AE709" s="110">
        <v>23390</v>
      </c>
      <c r="AF709" s="110">
        <v>541</v>
      </c>
      <c r="AG709" s="110">
        <v>5</v>
      </c>
      <c r="AH709" s="110">
        <v>18</v>
      </c>
      <c r="AI709" s="110">
        <v>17</v>
      </c>
      <c r="AO709" s="29">
        <f t="shared" si="6"/>
        <v>1</v>
      </c>
      <c r="AP709" s="14">
        <f t="shared" ref="AP709:AP772" si="8">IFERROR(AVERAGE(S709:U709),0)</f>
        <v>0.03</v>
      </c>
      <c r="AQ709" s="15">
        <f t="shared" ref="AQ709:AQ772" si="9">IFERROR(IF(AB709&lt;&gt;"",IF(AC709&lt;&gt;"",AC709,AB709*AB709/AB709),""),0)</f>
        <v>0.5</v>
      </c>
      <c r="AR709" s="16">
        <f t="shared" ref="AR709:AR772" si="10">IFERROR(IF(Y709&lt;&gt;"",IF(Z709&lt;&gt;"",Z709/10000,Y709/10000),""),0)</f>
        <v>0.1404</v>
      </c>
      <c r="AS709" s="16">
        <f t="shared" ref="AS709:AS772" si="11">IFERROR(IF(W709&lt;&gt;"",IF(X709&lt;&gt;"",X709/10000,W709/10000),""),0)</f>
        <v>7.1999999999999998E-3</v>
      </c>
      <c r="AT709" s="16">
        <f t="shared" ref="AT709:AT772" si="12">IFERROR(IF(V709&lt;&gt;"",V709/10000,""),0)</f>
        <v>0.01</v>
      </c>
      <c r="AU709" s="17" t="e">
        <f>IF(AR709&lt;&gt;"",(($AP709*$BB$4/31.1034768*$BB$5)+($AQ709*$BC$4/31.1034768*$BC$5)+($AR709*$BA$4/100*$BA$5)+($AS709*$BD$4/100*$BD$5)+($AT709*$BE$4/100*$BE$5))/($BB$4*$BB$5/31.1034768),AP709)</f>
        <v>#DIV/0!</v>
      </c>
      <c r="AV709" s="16" t="e">
        <f>IF(AR709&lt;&gt;"",(($AP709*$BB$4/31.1034768*$BB$5)+($AQ709*$BC$4/31.1034768*$BC$5)+($AR709*$BA$4/100*$BA$5)+($AS709*$BD$4/100*$BD$5)+($AT709*$BE$4/100*$BE$5))/($BA$4*$BA$5/100),($AP709*$BB$4/31.1034768*$BB$5)/($BA$4*$BA$5/100))</f>
        <v>#DIV/0!</v>
      </c>
      <c r="AW709" s="18">
        <f>IF(AR709&lt;&gt;"",($AP709*$BB$4/31.1034768)+($AQ709*$BC$4/31.1034768)+($AR709*$BA$4/100)+($AS709*$BD$4/100)+($AT709*$BE$4/100),($AP709*$BB$4/31.1034768))</f>
        <v>0</v>
      </c>
      <c r="AX709" s="19">
        <f>IF(AR709&lt;&gt;"",(AR709+($AS709*$BD$6)+($AT709*$BE$6)+($AP709*$BB$6)+($AQ709*$BC$6)),"")</f>
        <v>0.1404</v>
      </c>
      <c r="BF709" s="19"/>
      <c r="BG709" s="14"/>
      <c r="BI709" s="111" t="s">
        <v>132</v>
      </c>
      <c r="BJ709" s="31" t="s">
        <v>62</v>
      </c>
    </row>
    <row r="710" spans="1:62" s="20" customFormat="1" ht="12" customHeight="1" x14ac:dyDescent="0.2">
      <c r="A710" s="23" t="s">
        <v>683</v>
      </c>
      <c r="B710" s="20" t="s">
        <v>632</v>
      </c>
      <c r="C710" s="86">
        <v>71.5</v>
      </c>
      <c r="D710" s="86">
        <v>72.5</v>
      </c>
      <c r="E710" s="25">
        <f t="shared" si="7"/>
        <v>1</v>
      </c>
      <c r="F710" s="20" t="s">
        <v>54</v>
      </c>
      <c r="G710" s="23"/>
      <c r="H710" s="20" t="s">
        <v>263</v>
      </c>
      <c r="I710" s="20" t="s">
        <v>129</v>
      </c>
      <c r="J710" s="26"/>
      <c r="M710" s="20" t="s">
        <v>528</v>
      </c>
      <c r="O710" s="23" t="s">
        <v>132</v>
      </c>
      <c r="P710" s="23"/>
      <c r="Q710" s="110" t="s">
        <v>530</v>
      </c>
      <c r="R710" s="110" t="s">
        <v>683</v>
      </c>
      <c r="S710" s="110">
        <v>0.02</v>
      </c>
      <c r="T710" s="110"/>
      <c r="U710" s="110"/>
      <c r="V710" s="110">
        <v>64</v>
      </c>
      <c r="W710" s="110">
        <v>76</v>
      </c>
      <c r="X710" s="110"/>
      <c r="Y710" s="110">
        <v>590</v>
      </c>
      <c r="Z710" s="110"/>
      <c r="AA710" s="110">
        <v>23</v>
      </c>
      <c r="AB710" s="110">
        <v>0.5</v>
      </c>
      <c r="AC710" s="110"/>
      <c r="AD710" s="110">
        <v>6515</v>
      </c>
      <c r="AE710" s="110">
        <v>24220</v>
      </c>
      <c r="AF710" s="110">
        <v>612</v>
      </c>
      <c r="AG710" s="110">
        <v>2</v>
      </c>
      <c r="AH710" s="110">
        <v>17</v>
      </c>
      <c r="AI710" s="110">
        <v>19</v>
      </c>
      <c r="AO710" s="29">
        <f t="shared" si="6"/>
        <v>1</v>
      </c>
      <c r="AP710" s="14">
        <f t="shared" si="8"/>
        <v>0.02</v>
      </c>
      <c r="AQ710" s="15">
        <f t="shared" si="9"/>
        <v>0.5</v>
      </c>
      <c r="AR710" s="16">
        <f t="shared" si="10"/>
        <v>5.8999999999999997E-2</v>
      </c>
      <c r="AS710" s="16">
        <f t="shared" si="11"/>
        <v>7.6E-3</v>
      </c>
      <c r="AT710" s="16">
        <f t="shared" si="12"/>
        <v>6.4000000000000003E-3</v>
      </c>
      <c r="AU710" s="17" t="e">
        <f>IF(AR710&lt;&gt;"",(($AP710*$BB$4/31.1034768*$BB$5)+($AQ710*$BC$4/31.1034768*$BC$5)+($AR710*$BA$4/100*$BA$5)+($AS710*$BD$4/100*$BD$5)+($AT710*$BE$4/100*$BE$5))/($BB$4*$BB$5/31.1034768),AP710)</f>
        <v>#DIV/0!</v>
      </c>
      <c r="AV710" s="16" t="e">
        <f>IF(AR710&lt;&gt;"",(($AP710*$BB$4/31.1034768*$BB$5)+($AQ710*$BC$4/31.1034768*$BC$5)+($AR710*$BA$4/100*$BA$5)+($AS710*$BD$4/100*$BD$5)+($AT710*$BE$4/100*$BE$5))/($BA$4*$BA$5/100),($AP710*$BB$4/31.1034768*$BB$5)/($BA$4*$BA$5/100))</f>
        <v>#DIV/0!</v>
      </c>
      <c r="AW710" s="18">
        <f>IF(AR710&lt;&gt;"",($AP710*$BB$4/31.1034768)+($AQ710*$BC$4/31.1034768)+($AR710*$BA$4/100)+($AS710*$BD$4/100)+($AT710*$BE$4/100),($AP710*$BB$4/31.1034768))</f>
        <v>0</v>
      </c>
      <c r="AX710" s="19">
        <f>IF(AR710&lt;&gt;"",(AR710+($AS710*$BD$6)+($AT710*$BE$6)+($AP710*$BB$6)+($AQ710*$BC$6)),"")</f>
        <v>5.8999999999999997E-2</v>
      </c>
      <c r="BF710" s="19"/>
      <c r="BG710" s="14"/>
      <c r="BI710" s="111" t="s">
        <v>132</v>
      </c>
      <c r="BJ710" s="31" t="s">
        <v>62</v>
      </c>
    </row>
    <row r="711" spans="1:62" s="20" customFormat="1" ht="12" customHeight="1" x14ac:dyDescent="0.2">
      <c r="A711" s="23" t="s">
        <v>684</v>
      </c>
      <c r="B711" s="20" t="s">
        <v>632</v>
      </c>
      <c r="C711" s="86">
        <v>72.5</v>
      </c>
      <c r="D711" s="86">
        <v>73.5</v>
      </c>
      <c r="E711" s="25">
        <f t="shared" si="7"/>
        <v>1</v>
      </c>
      <c r="F711" s="20" t="s">
        <v>54</v>
      </c>
      <c r="G711" s="23"/>
      <c r="H711" s="20" t="s">
        <v>263</v>
      </c>
      <c r="I711" s="20" t="s">
        <v>129</v>
      </c>
      <c r="J711" s="26"/>
      <c r="M711" s="20" t="s">
        <v>528</v>
      </c>
      <c r="O711" s="23" t="s">
        <v>132</v>
      </c>
      <c r="P711" s="23"/>
      <c r="Q711" s="110" t="s">
        <v>530</v>
      </c>
      <c r="R711" s="110" t="s">
        <v>684</v>
      </c>
      <c r="S711" s="110">
        <v>0.03</v>
      </c>
      <c r="T711" s="110"/>
      <c r="U711" s="110"/>
      <c r="V711" s="110">
        <v>191</v>
      </c>
      <c r="W711" s="110">
        <v>242</v>
      </c>
      <c r="X711" s="110"/>
      <c r="Y711" s="110">
        <v>1132</v>
      </c>
      <c r="Z711" s="110"/>
      <c r="AA711" s="110">
        <v>35</v>
      </c>
      <c r="AB711" s="110">
        <v>1</v>
      </c>
      <c r="AC711" s="110"/>
      <c r="AD711" s="110">
        <v>8780</v>
      </c>
      <c r="AE711" s="110">
        <v>30180</v>
      </c>
      <c r="AF711" s="110">
        <v>728</v>
      </c>
      <c r="AG711" s="110">
        <v>4</v>
      </c>
      <c r="AH711" s="110">
        <v>23</v>
      </c>
      <c r="AI711" s="110">
        <v>20</v>
      </c>
      <c r="AO711" s="29">
        <f t="shared" si="6"/>
        <v>1</v>
      </c>
      <c r="AP711" s="14">
        <f t="shared" si="8"/>
        <v>0.03</v>
      </c>
      <c r="AQ711" s="15">
        <f t="shared" si="9"/>
        <v>1</v>
      </c>
      <c r="AR711" s="16">
        <f t="shared" si="10"/>
        <v>0.1132</v>
      </c>
      <c r="AS711" s="16">
        <f t="shared" si="11"/>
        <v>2.4199999999999999E-2</v>
      </c>
      <c r="AT711" s="16">
        <f t="shared" si="12"/>
        <v>1.9099999999999999E-2</v>
      </c>
      <c r="AU711" s="17" t="e">
        <f>IF(AR711&lt;&gt;"",(($AP711*$BB$4/31.1034768*$BB$5)+($AQ711*$BC$4/31.1034768*$BC$5)+($AR711*$BA$4/100*$BA$5)+($AS711*$BD$4/100*$BD$5)+($AT711*$BE$4/100*$BE$5))/($BB$4*$BB$5/31.1034768),AP711)</f>
        <v>#DIV/0!</v>
      </c>
      <c r="AV711" s="16" t="e">
        <f>IF(AR711&lt;&gt;"",(($AP711*$BB$4/31.1034768*$BB$5)+($AQ711*$BC$4/31.1034768*$BC$5)+($AR711*$BA$4/100*$BA$5)+($AS711*$BD$4/100*$BD$5)+($AT711*$BE$4/100*$BE$5))/($BA$4*$BA$5/100),($AP711*$BB$4/31.1034768*$BB$5)/($BA$4*$BA$5/100))</f>
        <v>#DIV/0!</v>
      </c>
      <c r="AW711" s="18">
        <f>IF(AR711&lt;&gt;"",($AP711*$BB$4/31.1034768)+($AQ711*$BC$4/31.1034768)+($AR711*$BA$4/100)+($AS711*$BD$4/100)+($AT711*$BE$4/100),($AP711*$BB$4/31.1034768))</f>
        <v>0</v>
      </c>
      <c r="AX711" s="19">
        <f>IF(AR711&lt;&gt;"",(AR711+($AS711*$BD$6)+($AT711*$BE$6)+($AP711*$BB$6)+($AQ711*$BC$6)),"")</f>
        <v>0.1132</v>
      </c>
      <c r="BF711" s="19"/>
      <c r="BG711" s="14"/>
      <c r="BI711" s="111" t="s">
        <v>132</v>
      </c>
      <c r="BJ711" s="31" t="s">
        <v>62</v>
      </c>
    </row>
    <row r="712" spans="1:62" s="20" customFormat="1" ht="12" customHeight="1" x14ac:dyDescent="0.2">
      <c r="A712" s="23" t="s">
        <v>685</v>
      </c>
      <c r="B712" s="20" t="s">
        <v>632</v>
      </c>
      <c r="C712" s="86">
        <v>73.5</v>
      </c>
      <c r="D712" s="86">
        <v>74.42</v>
      </c>
      <c r="E712" s="25">
        <f t="shared" si="7"/>
        <v>0.92000000000000171</v>
      </c>
      <c r="F712" s="20" t="s">
        <v>54</v>
      </c>
      <c r="G712" s="23"/>
      <c r="H712" s="20" t="s">
        <v>263</v>
      </c>
      <c r="I712" s="20" t="s">
        <v>129</v>
      </c>
      <c r="J712" s="26"/>
      <c r="M712" s="20" t="s">
        <v>528</v>
      </c>
      <c r="O712" s="23" t="s">
        <v>132</v>
      </c>
      <c r="P712" s="23"/>
      <c r="Q712" s="110" t="s">
        <v>530</v>
      </c>
      <c r="R712" s="110" t="s">
        <v>685</v>
      </c>
      <c r="S712" s="110">
        <v>0.09</v>
      </c>
      <c r="T712" s="110"/>
      <c r="U712" s="110"/>
      <c r="V712" s="110">
        <v>414</v>
      </c>
      <c r="W712" s="110">
        <v>1329</v>
      </c>
      <c r="X712" s="110"/>
      <c r="Y712" s="110">
        <v>2765</v>
      </c>
      <c r="Z712" s="110"/>
      <c r="AA712" s="110">
        <v>822</v>
      </c>
      <c r="AB712" s="110">
        <v>15</v>
      </c>
      <c r="AC712" s="110"/>
      <c r="AD712" s="110">
        <v>22845</v>
      </c>
      <c r="AE712" s="110">
        <v>51500</v>
      </c>
      <c r="AF712" s="110">
        <v>1700</v>
      </c>
      <c r="AG712" s="110">
        <v>29</v>
      </c>
      <c r="AH712" s="110">
        <v>37</v>
      </c>
      <c r="AI712" s="110">
        <v>92</v>
      </c>
      <c r="AO712" s="29">
        <f t="shared" si="6"/>
        <v>0.92000000000000171</v>
      </c>
      <c r="AP712" s="14">
        <f t="shared" si="8"/>
        <v>0.09</v>
      </c>
      <c r="AQ712" s="15">
        <f t="shared" si="9"/>
        <v>15</v>
      </c>
      <c r="AR712" s="16">
        <f t="shared" si="10"/>
        <v>0.27650000000000002</v>
      </c>
      <c r="AS712" s="16">
        <f t="shared" si="11"/>
        <v>0.13289999999999999</v>
      </c>
      <c r="AT712" s="16">
        <f t="shared" si="12"/>
        <v>4.1399999999999999E-2</v>
      </c>
      <c r="AU712" s="17" t="e">
        <f>IF(AR712&lt;&gt;"",(($AP712*$BB$4/31.1034768*$BB$5)+($AQ712*$BC$4/31.1034768*$BC$5)+($AR712*$BA$4/100*$BA$5)+($AS712*$BD$4/100*$BD$5)+($AT712*$BE$4/100*$BE$5))/($BB$4*$BB$5/31.1034768),AP712)</f>
        <v>#DIV/0!</v>
      </c>
      <c r="AV712" s="16" t="e">
        <f>IF(AR712&lt;&gt;"",(($AP712*$BB$4/31.1034768*$BB$5)+($AQ712*$BC$4/31.1034768*$BC$5)+($AR712*$BA$4/100*$BA$5)+($AS712*$BD$4/100*$BD$5)+($AT712*$BE$4/100*$BE$5))/($BA$4*$BA$5/100),($AP712*$BB$4/31.1034768*$BB$5)/($BA$4*$BA$5/100))</f>
        <v>#DIV/0!</v>
      </c>
      <c r="AW712" s="18">
        <f>IF(AR712&lt;&gt;"",($AP712*$BB$4/31.1034768)+($AQ712*$BC$4/31.1034768)+($AR712*$BA$4/100)+($AS712*$BD$4/100)+($AT712*$BE$4/100),($AP712*$BB$4/31.1034768))</f>
        <v>0</v>
      </c>
      <c r="AX712" s="19">
        <f>IF(AR712&lt;&gt;"",(AR712+($AS712*$BD$6)+($AT712*$BE$6)+($AP712*$BB$6)+($AQ712*$BC$6)),"")</f>
        <v>0.27650000000000002</v>
      </c>
      <c r="BF712" s="19"/>
      <c r="BG712" s="14"/>
      <c r="BI712" s="111" t="s">
        <v>132</v>
      </c>
      <c r="BJ712" s="31" t="s">
        <v>62</v>
      </c>
    </row>
    <row r="713" spans="1:62" s="20" customFormat="1" ht="12" customHeight="1" x14ac:dyDescent="0.2">
      <c r="A713" s="44" t="s">
        <v>686</v>
      </c>
      <c r="B713" s="45" t="s">
        <v>632</v>
      </c>
      <c r="C713" s="96">
        <v>73.5</v>
      </c>
      <c r="D713" s="96">
        <v>74.42</v>
      </c>
      <c r="E713" s="47">
        <f t="shared" si="7"/>
        <v>0.92000000000000171</v>
      </c>
      <c r="F713" s="45" t="s">
        <v>66</v>
      </c>
      <c r="G713" s="44" t="s">
        <v>67</v>
      </c>
      <c r="H713" s="45" t="s">
        <v>68</v>
      </c>
      <c r="I713" s="45" t="s">
        <v>69</v>
      </c>
      <c r="J713" s="48"/>
      <c r="K713" s="45"/>
      <c r="L713" s="45"/>
      <c r="M713" s="45" t="s">
        <v>528</v>
      </c>
      <c r="N713" s="45"/>
      <c r="O713" s="44"/>
      <c r="P713" s="44"/>
      <c r="Q713" s="110" t="s">
        <v>530</v>
      </c>
      <c r="R713" s="110" t="s">
        <v>686</v>
      </c>
      <c r="S713" s="110">
        <v>7.0000000000000007E-2</v>
      </c>
      <c r="T713" s="110"/>
      <c r="U713" s="110"/>
      <c r="V713" s="110">
        <v>20</v>
      </c>
      <c r="W713" s="110">
        <v>5</v>
      </c>
      <c r="X713" s="110"/>
      <c r="Y713" s="110">
        <v>8</v>
      </c>
      <c r="Z713" s="110"/>
      <c r="AA713" s="110">
        <v>5</v>
      </c>
      <c r="AB713" s="110">
        <v>0.5</v>
      </c>
      <c r="AC713" s="110"/>
      <c r="AD713" s="110">
        <v>130</v>
      </c>
      <c r="AE713" s="110">
        <v>11960</v>
      </c>
      <c r="AF713" s="110">
        <v>84</v>
      </c>
      <c r="AG713" s="110">
        <v>0.5</v>
      </c>
      <c r="AH713" s="110">
        <v>5</v>
      </c>
      <c r="AI713" s="110">
        <v>2.5</v>
      </c>
      <c r="AK713" s="45"/>
      <c r="AL713" s="45"/>
      <c r="AM713" s="45"/>
      <c r="AN713" s="45"/>
      <c r="AO713" s="29">
        <f t="shared" si="6"/>
        <v>0.92000000000000171</v>
      </c>
      <c r="AP713" s="14">
        <f t="shared" si="8"/>
        <v>7.0000000000000007E-2</v>
      </c>
      <c r="AQ713" s="15">
        <f t="shared" si="9"/>
        <v>0.5</v>
      </c>
      <c r="AR713" s="16">
        <f t="shared" si="10"/>
        <v>8.0000000000000004E-4</v>
      </c>
      <c r="AS713" s="16">
        <f t="shared" si="11"/>
        <v>5.0000000000000001E-4</v>
      </c>
      <c r="AT713" s="16">
        <f t="shared" si="12"/>
        <v>2E-3</v>
      </c>
      <c r="AU713" s="17" t="e">
        <f>IF(AR713&lt;&gt;"",(($AP713*$BB$4/31.1034768*$BB$5)+($AQ713*$BC$4/31.1034768*$BC$5)+($AR713*$BA$4/100*$BA$5)+($AS713*$BD$4/100*$BD$5)+($AT713*$BE$4/100*$BE$5))/($BB$4*$BB$5/31.1034768),AP713)</f>
        <v>#DIV/0!</v>
      </c>
      <c r="AV713" s="16" t="e">
        <f>IF(AR713&lt;&gt;"",(($AP713*$BB$4/31.1034768*$BB$5)+($AQ713*$BC$4/31.1034768*$BC$5)+($AR713*$BA$4/100*$BA$5)+($AS713*$BD$4/100*$BD$5)+($AT713*$BE$4/100*$BE$5))/($BA$4*$BA$5/100),($AP713*$BB$4/31.1034768*$BB$5)/($BA$4*$BA$5/100))</f>
        <v>#DIV/0!</v>
      </c>
      <c r="AW713" s="18">
        <f>IF(AR713&lt;&gt;"",($AP713*$BB$4/31.1034768)+($AQ713*$BC$4/31.1034768)+($AR713*$BA$4/100)+($AS713*$BD$4/100)+($AT713*$BE$4/100),($AP713*$BB$4/31.1034768))</f>
        <v>0</v>
      </c>
      <c r="AX713" s="19">
        <f>IF(AR713&lt;&gt;"",(AR713+($AS713*$BD$6)+($AT713*$BE$6)+($AP713*$BB$6)+($AQ713*$BC$6)),"")</f>
        <v>8.0000000000000004E-4</v>
      </c>
      <c r="BF713" s="19"/>
      <c r="BG713" s="14"/>
      <c r="BI713" s="111" t="s">
        <v>132</v>
      </c>
      <c r="BJ713" s="31" t="s">
        <v>62</v>
      </c>
    </row>
    <row r="714" spans="1:62" s="20" customFormat="1" ht="12" customHeight="1" x14ac:dyDescent="0.2">
      <c r="A714" s="23" t="s">
        <v>687</v>
      </c>
      <c r="B714" s="20" t="s">
        <v>632</v>
      </c>
      <c r="C714" s="86">
        <v>74.42</v>
      </c>
      <c r="D714" s="86">
        <v>75.099999999999994</v>
      </c>
      <c r="E714" s="25">
        <f t="shared" si="7"/>
        <v>0.67999999999999261</v>
      </c>
      <c r="F714" s="20" t="s">
        <v>54</v>
      </c>
      <c r="G714" s="23"/>
      <c r="H714" s="20" t="s">
        <v>263</v>
      </c>
      <c r="I714" s="20" t="s">
        <v>129</v>
      </c>
      <c r="J714" s="26"/>
      <c r="M714" s="20" t="s">
        <v>528</v>
      </c>
      <c r="O714" s="23" t="s">
        <v>132</v>
      </c>
      <c r="P714" s="23"/>
      <c r="Q714" s="110" t="s">
        <v>530</v>
      </c>
      <c r="R714" s="110" t="s">
        <v>687</v>
      </c>
      <c r="S714" s="110">
        <v>0.16</v>
      </c>
      <c r="T714" s="110"/>
      <c r="U714" s="110"/>
      <c r="V714" s="110">
        <v>232</v>
      </c>
      <c r="W714" s="110">
        <v>991</v>
      </c>
      <c r="X714" s="110"/>
      <c r="Y714" s="110">
        <v>2836</v>
      </c>
      <c r="Z714" s="110"/>
      <c r="AA714" s="110">
        <v>51</v>
      </c>
      <c r="AB714" s="110">
        <v>17</v>
      </c>
      <c r="AC714" s="110"/>
      <c r="AD714" s="110">
        <v>6760</v>
      </c>
      <c r="AE714" s="110">
        <v>29355</v>
      </c>
      <c r="AF714" s="110">
        <v>1137</v>
      </c>
      <c r="AG714" s="110">
        <v>7</v>
      </c>
      <c r="AH714" s="110">
        <v>27</v>
      </c>
      <c r="AI714" s="110">
        <v>41</v>
      </c>
      <c r="AO714" s="29">
        <f t="shared" si="6"/>
        <v>0.67999999999999261</v>
      </c>
      <c r="AP714" s="14">
        <f t="shared" si="8"/>
        <v>0.16</v>
      </c>
      <c r="AQ714" s="15">
        <f t="shared" si="9"/>
        <v>17</v>
      </c>
      <c r="AR714" s="16">
        <f t="shared" si="10"/>
        <v>0.28360000000000002</v>
      </c>
      <c r="AS714" s="16">
        <f t="shared" si="11"/>
        <v>9.9099999999999994E-2</v>
      </c>
      <c r="AT714" s="16">
        <f t="shared" si="12"/>
        <v>2.3199999999999998E-2</v>
      </c>
      <c r="AU714" s="17" t="e">
        <f>IF(AR714&lt;&gt;"",(($AP714*$BB$4/31.1034768*$BB$5)+($AQ714*$BC$4/31.1034768*$BC$5)+($AR714*$BA$4/100*$BA$5)+($AS714*$BD$4/100*$BD$5)+($AT714*$BE$4/100*$BE$5))/($BB$4*$BB$5/31.1034768),AP714)</f>
        <v>#DIV/0!</v>
      </c>
      <c r="AV714" s="16" t="e">
        <f>IF(AR714&lt;&gt;"",(($AP714*$BB$4/31.1034768*$BB$5)+($AQ714*$BC$4/31.1034768*$BC$5)+($AR714*$BA$4/100*$BA$5)+($AS714*$BD$4/100*$BD$5)+($AT714*$BE$4/100*$BE$5))/($BA$4*$BA$5/100),($AP714*$BB$4/31.1034768*$BB$5)/($BA$4*$BA$5/100))</f>
        <v>#DIV/0!</v>
      </c>
      <c r="AW714" s="18">
        <f>IF(AR714&lt;&gt;"",($AP714*$BB$4/31.1034768)+($AQ714*$BC$4/31.1034768)+($AR714*$BA$4/100)+($AS714*$BD$4/100)+($AT714*$BE$4/100),($AP714*$BB$4/31.1034768))</f>
        <v>0</v>
      </c>
      <c r="AX714" s="19">
        <f>IF(AR714&lt;&gt;"",(AR714+($AS714*$BD$6)+($AT714*$BE$6)+($AP714*$BB$6)+($AQ714*$BC$6)),"")</f>
        <v>0.28360000000000002</v>
      </c>
      <c r="BF714" s="19"/>
      <c r="BG714" s="14"/>
      <c r="BI714" s="111" t="s">
        <v>132</v>
      </c>
      <c r="BJ714" s="31" t="s">
        <v>62</v>
      </c>
    </row>
    <row r="715" spans="1:62" s="20" customFormat="1" ht="12" customHeight="1" x14ac:dyDescent="0.2">
      <c r="A715" s="23" t="s">
        <v>688</v>
      </c>
      <c r="B715" s="20" t="s">
        <v>632</v>
      </c>
      <c r="C715" s="86">
        <v>75.099999999999994</v>
      </c>
      <c r="D715" s="86">
        <v>76.36</v>
      </c>
      <c r="E715" s="25">
        <f t="shared" si="7"/>
        <v>1.2600000000000051</v>
      </c>
      <c r="F715" s="20" t="s">
        <v>54</v>
      </c>
      <c r="G715" s="23"/>
      <c r="H715" s="20" t="s">
        <v>263</v>
      </c>
      <c r="I715" s="20" t="s">
        <v>129</v>
      </c>
      <c r="J715" s="26"/>
      <c r="M715" s="20" t="s">
        <v>528</v>
      </c>
      <c r="O715" s="23" t="s">
        <v>132</v>
      </c>
      <c r="P715" s="23"/>
      <c r="Q715" s="110" t="s">
        <v>530</v>
      </c>
      <c r="R715" s="110" t="s">
        <v>688</v>
      </c>
      <c r="S715" s="110">
        <v>0.09</v>
      </c>
      <c r="T715" s="110"/>
      <c r="U715" s="110"/>
      <c r="V715" s="110">
        <v>273</v>
      </c>
      <c r="W715" s="110">
        <v>983</v>
      </c>
      <c r="X715" s="110"/>
      <c r="Y715" s="110">
        <v>3050</v>
      </c>
      <c r="Z715" s="110"/>
      <c r="AA715" s="110">
        <v>103</v>
      </c>
      <c r="AB715" s="110">
        <v>7</v>
      </c>
      <c r="AC715" s="110"/>
      <c r="AD715" s="110">
        <v>7480</v>
      </c>
      <c r="AE715" s="110">
        <v>27225</v>
      </c>
      <c r="AF715" s="110">
        <v>1295</v>
      </c>
      <c r="AG715" s="110">
        <v>24</v>
      </c>
      <c r="AH715" s="110">
        <v>36</v>
      </c>
      <c r="AI715" s="110">
        <v>50</v>
      </c>
      <c r="AO715" s="29">
        <f t="shared" si="6"/>
        <v>1.2600000000000051</v>
      </c>
      <c r="AP715" s="14">
        <f t="shared" si="8"/>
        <v>0.09</v>
      </c>
      <c r="AQ715" s="15">
        <f t="shared" si="9"/>
        <v>7</v>
      </c>
      <c r="AR715" s="16">
        <f t="shared" si="10"/>
        <v>0.30499999999999999</v>
      </c>
      <c r="AS715" s="16">
        <f t="shared" si="11"/>
        <v>9.8299999999999998E-2</v>
      </c>
      <c r="AT715" s="16">
        <f t="shared" si="12"/>
        <v>2.7300000000000001E-2</v>
      </c>
      <c r="AU715" s="17" t="e">
        <f>IF(AR715&lt;&gt;"",(($AP715*$BB$4/31.1034768*$BB$5)+($AQ715*$BC$4/31.1034768*$BC$5)+($AR715*$BA$4/100*$BA$5)+($AS715*$BD$4/100*$BD$5)+($AT715*$BE$4/100*$BE$5))/($BB$4*$BB$5/31.1034768),AP715)</f>
        <v>#DIV/0!</v>
      </c>
      <c r="AV715" s="16" t="e">
        <f>IF(AR715&lt;&gt;"",(($AP715*$BB$4/31.1034768*$BB$5)+($AQ715*$BC$4/31.1034768*$BC$5)+($AR715*$BA$4/100*$BA$5)+($AS715*$BD$4/100*$BD$5)+($AT715*$BE$4/100*$BE$5))/($BA$4*$BA$5/100),($AP715*$BB$4/31.1034768*$BB$5)/($BA$4*$BA$5/100))</f>
        <v>#DIV/0!</v>
      </c>
      <c r="AW715" s="18">
        <f>IF(AR715&lt;&gt;"",($AP715*$BB$4/31.1034768)+($AQ715*$BC$4/31.1034768)+($AR715*$BA$4/100)+($AS715*$BD$4/100)+($AT715*$BE$4/100),($AP715*$BB$4/31.1034768))</f>
        <v>0</v>
      </c>
      <c r="AX715" s="19">
        <f>IF(AR715&lt;&gt;"",(AR715+($AS715*$BD$6)+($AT715*$BE$6)+($AP715*$BB$6)+($AQ715*$BC$6)),"")</f>
        <v>0.30499999999999999</v>
      </c>
      <c r="BF715" s="19"/>
      <c r="BG715" s="14"/>
      <c r="BI715" s="111" t="s">
        <v>132</v>
      </c>
      <c r="BJ715" s="31" t="s">
        <v>62</v>
      </c>
    </row>
    <row r="716" spans="1:62" s="20" customFormat="1" ht="12" customHeight="1" x14ac:dyDescent="0.2">
      <c r="A716" s="23" t="s">
        <v>689</v>
      </c>
      <c r="B716" s="20" t="s">
        <v>632</v>
      </c>
      <c r="C716" s="86">
        <v>76.36</v>
      </c>
      <c r="D716" s="86">
        <v>77.349999999999994</v>
      </c>
      <c r="E716" s="25">
        <f t="shared" si="7"/>
        <v>0.98999999999999488</v>
      </c>
      <c r="F716" s="20" t="s">
        <v>54</v>
      </c>
      <c r="G716" s="23"/>
      <c r="H716" s="20" t="s">
        <v>263</v>
      </c>
      <c r="I716" s="20" t="s">
        <v>129</v>
      </c>
      <c r="J716" s="26"/>
      <c r="M716" s="20" t="s">
        <v>528</v>
      </c>
      <c r="O716" s="23" t="s">
        <v>132</v>
      </c>
      <c r="P716" s="23"/>
      <c r="Q716" s="110" t="s">
        <v>530</v>
      </c>
      <c r="R716" s="110" t="s">
        <v>689</v>
      </c>
      <c r="S716" s="110">
        <v>1.39</v>
      </c>
      <c r="T716" s="110">
        <v>1.56</v>
      </c>
      <c r="U716" s="110"/>
      <c r="V716" s="110">
        <v>3132</v>
      </c>
      <c r="W716" s="110" t="s">
        <v>214</v>
      </c>
      <c r="X716" s="110">
        <v>18802</v>
      </c>
      <c r="Y716" s="110" t="s">
        <v>214</v>
      </c>
      <c r="Z716" s="110">
        <v>76778</v>
      </c>
      <c r="AA716" s="110">
        <v>14773</v>
      </c>
      <c r="AB716" s="110" t="s">
        <v>215</v>
      </c>
      <c r="AC716" s="110">
        <v>305</v>
      </c>
      <c r="AD716" s="110">
        <v>80350</v>
      </c>
      <c r="AE716" s="110">
        <v>89000</v>
      </c>
      <c r="AF716" s="110">
        <v>4518</v>
      </c>
      <c r="AG716" s="110">
        <v>933</v>
      </c>
      <c r="AH716" s="110">
        <v>728</v>
      </c>
      <c r="AI716" s="110">
        <v>636</v>
      </c>
      <c r="AO716" s="29">
        <f t="shared" si="6"/>
        <v>0.98999999999999488</v>
      </c>
      <c r="AP716" s="14">
        <f t="shared" si="8"/>
        <v>1.4750000000000001</v>
      </c>
      <c r="AQ716" s="15">
        <f t="shared" si="9"/>
        <v>305</v>
      </c>
      <c r="AR716" s="16">
        <f t="shared" si="10"/>
        <v>7.6778000000000004</v>
      </c>
      <c r="AS716" s="16">
        <f t="shared" si="11"/>
        <v>1.8802000000000001</v>
      </c>
      <c r="AT716" s="16">
        <f t="shared" si="12"/>
        <v>0.31319999999999998</v>
      </c>
      <c r="AU716" s="17" t="e">
        <f>IF(AR716&lt;&gt;"",(($AP716*$BB$4/31.1034768*$BB$5)+($AQ716*$BC$4/31.1034768*$BC$5)+($AR716*$BA$4/100*$BA$5)+($AS716*$BD$4/100*$BD$5)+($AT716*$BE$4/100*$BE$5))/($BB$4*$BB$5/31.1034768),AP716)</f>
        <v>#DIV/0!</v>
      </c>
      <c r="AV716" s="16" t="e">
        <f>IF(AR716&lt;&gt;"",(($AP716*$BB$4/31.1034768*$BB$5)+($AQ716*$BC$4/31.1034768*$BC$5)+($AR716*$BA$4/100*$BA$5)+($AS716*$BD$4/100*$BD$5)+($AT716*$BE$4/100*$BE$5))/($BA$4*$BA$5/100),($AP716*$BB$4/31.1034768*$BB$5)/($BA$4*$BA$5/100))</f>
        <v>#DIV/0!</v>
      </c>
      <c r="AW716" s="18">
        <f>IF(AR716&lt;&gt;"",($AP716*$BB$4/31.1034768)+($AQ716*$BC$4/31.1034768)+($AR716*$BA$4/100)+($AS716*$BD$4/100)+($AT716*$BE$4/100),($AP716*$BB$4/31.1034768))</f>
        <v>0</v>
      </c>
      <c r="AX716" s="19">
        <f>IF(AR716&lt;&gt;"",(AR716+($AS716*$BD$6)+($AT716*$BE$6)+($AP716*$BB$6)+($AQ716*$BC$6)),"")</f>
        <v>7.6778000000000004</v>
      </c>
      <c r="AZ716" s="115"/>
      <c r="BA716" s="19"/>
      <c r="BB716" s="14"/>
      <c r="BC716" s="15"/>
      <c r="BD716" s="16"/>
      <c r="BE716" s="16"/>
      <c r="BF716" s="19"/>
      <c r="BG716" s="14"/>
      <c r="BI716" s="111" t="s">
        <v>132</v>
      </c>
      <c r="BJ716" s="31" t="s">
        <v>62</v>
      </c>
    </row>
    <row r="717" spans="1:62" s="20" customFormat="1" ht="12" customHeight="1" x14ac:dyDescent="0.2">
      <c r="A717" s="23" t="s">
        <v>690</v>
      </c>
      <c r="B717" s="20" t="s">
        <v>632</v>
      </c>
      <c r="C717" s="86">
        <v>77.349999999999994</v>
      </c>
      <c r="D717" s="86">
        <v>78.3</v>
      </c>
      <c r="E717" s="25">
        <f t="shared" si="7"/>
        <v>0.95000000000000284</v>
      </c>
      <c r="F717" s="20" t="s">
        <v>54</v>
      </c>
      <c r="G717" s="23"/>
      <c r="H717" s="20" t="s">
        <v>263</v>
      </c>
      <c r="I717" s="20" t="s">
        <v>129</v>
      </c>
      <c r="J717" s="26"/>
      <c r="M717" s="20" t="s">
        <v>528</v>
      </c>
      <c r="O717" s="23" t="s">
        <v>132</v>
      </c>
      <c r="P717" s="23"/>
      <c r="Q717" s="110" t="s">
        <v>530</v>
      </c>
      <c r="R717" s="110" t="s">
        <v>690</v>
      </c>
      <c r="S717" s="110">
        <v>0.11</v>
      </c>
      <c r="T717" s="110"/>
      <c r="U717" s="110"/>
      <c r="V717" s="110">
        <v>55</v>
      </c>
      <c r="W717" s="110">
        <v>603</v>
      </c>
      <c r="X717" s="110"/>
      <c r="Y717" s="110">
        <v>6841</v>
      </c>
      <c r="Z717" s="110"/>
      <c r="AA717" s="110">
        <v>121</v>
      </c>
      <c r="AB717" s="110">
        <v>9</v>
      </c>
      <c r="AC717" s="110"/>
      <c r="AD717" s="110">
        <v>1687</v>
      </c>
      <c r="AE717" s="110">
        <v>31280</v>
      </c>
      <c r="AF717" s="110">
        <v>14340</v>
      </c>
      <c r="AG717" s="110">
        <v>12</v>
      </c>
      <c r="AH717" s="110">
        <v>75</v>
      </c>
      <c r="AI717" s="110">
        <v>10</v>
      </c>
      <c r="AO717" s="29">
        <f t="shared" si="6"/>
        <v>0.95000000000000284</v>
      </c>
      <c r="AP717" s="14">
        <f t="shared" si="8"/>
        <v>0.11</v>
      </c>
      <c r="AQ717" s="15">
        <f t="shared" si="9"/>
        <v>9</v>
      </c>
      <c r="AR717" s="16">
        <f t="shared" si="10"/>
        <v>0.68410000000000004</v>
      </c>
      <c r="AS717" s="16">
        <f t="shared" si="11"/>
        <v>6.0299999999999999E-2</v>
      </c>
      <c r="AT717" s="16">
        <f t="shared" si="12"/>
        <v>5.4999999999999997E-3</v>
      </c>
      <c r="AU717" s="17" t="e">
        <f>IF(AR717&lt;&gt;"",(($AP717*$BB$4/31.1034768*$BB$5)+($AQ717*$BC$4/31.1034768*$BC$5)+($AR717*$BA$4/100*$BA$5)+($AS717*$BD$4/100*$BD$5)+($AT717*$BE$4/100*$BE$5))/($BB$4*$BB$5/31.1034768),AP717)</f>
        <v>#DIV/0!</v>
      </c>
      <c r="AV717" s="16" t="e">
        <f>IF(AR717&lt;&gt;"",(($AP717*$BB$4/31.1034768*$BB$5)+($AQ717*$BC$4/31.1034768*$BC$5)+($AR717*$BA$4/100*$BA$5)+($AS717*$BD$4/100*$BD$5)+($AT717*$BE$4/100*$BE$5))/($BA$4*$BA$5/100),($AP717*$BB$4/31.1034768*$BB$5)/($BA$4*$BA$5/100))</f>
        <v>#DIV/0!</v>
      </c>
      <c r="AW717" s="18">
        <f>IF(AR717&lt;&gt;"",($AP717*$BB$4/31.1034768)+($AQ717*$BC$4/31.1034768)+($AR717*$BA$4/100)+($AS717*$BD$4/100)+($AT717*$BE$4/100),($AP717*$BB$4/31.1034768))</f>
        <v>0</v>
      </c>
      <c r="AX717" s="19">
        <f>IF(AR717&lt;&gt;"",(AR717+($AS717*$BD$6)+($AT717*$BE$6)+($AP717*$BB$6)+($AQ717*$BC$6)),"")</f>
        <v>0.68410000000000004</v>
      </c>
      <c r="BA717" s="19"/>
      <c r="BB717" s="14"/>
      <c r="BC717" s="15"/>
      <c r="BD717" s="16"/>
      <c r="BE717" s="16"/>
      <c r="BF717" s="19"/>
      <c r="BG717" s="14"/>
      <c r="BI717" s="111" t="s">
        <v>132</v>
      </c>
      <c r="BJ717" s="31" t="s">
        <v>62</v>
      </c>
    </row>
    <row r="718" spans="1:62" s="20" customFormat="1" ht="12" customHeight="1" x14ac:dyDescent="0.2">
      <c r="A718" s="23" t="s">
        <v>691</v>
      </c>
      <c r="B718" s="20" t="s">
        <v>632</v>
      </c>
      <c r="C718" s="86">
        <v>78.3</v>
      </c>
      <c r="D718" s="86">
        <v>79.37</v>
      </c>
      <c r="E718" s="25">
        <f t="shared" si="7"/>
        <v>1.0700000000000074</v>
      </c>
      <c r="F718" s="20" t="s">
        <v>54</v>
      </c>
      <c r="G718" s="23"/>
      <c r="H718" s="20" t="s">
        <v>263</v>
      </c>
      <c r="I718" s="20" t="s">
        <v>129</v>
      </c>
      <c r="J718" s="26"/>
      <c r="M718" s="20" t="s">
        <v>528</v>
      </c>
      <c r="O718" s="23" t="s">
        <v>132</v>
      </c>
      <c r="P718" s="23"/>
      <c r="Q718" s="110" t="s">
        <v>530</v>
      </c>
      <c r="R718" s="110" t="s">
        <v>691</v>
      </c>
      <c r="S718" s="110">
        <v>0.05</v>
      </c>
      <c r="T718" s="110"/>
      <c r="U718" s="110"/>
      <c r="V718" s="110">
        <v>15</v>
      </c>
      <c r="W718" s="110">
        <v>150</v>
      </c>
      <c r="X718" s="110"/>
      <c r="Y718" s="110">
        <v>3131</v>
      </c>
      <c r="Z718" s="110"/>
      <c r="AA718" s="110">
        <v>51</v>
      </c>
      <c r="AB718" s="110">
        <v>8</v>
      </c>
      <c r="AC718" s="110"/>
      <c r="AD718" s="110">
        <v>437</v>
      </c>
      <c r="AE718" s="110">
        <v>23165</v>
      </c>
      <c r="AF718" s="110">
        <v>12715</v>
      </c>
      <c r="AG718" s="110">
        <v>3</v>
      </c>
      <c r="AH718" s="110">
        <v>83</v>
      </c>
      <c r="AI718" s="110">
        <v>18</v>
      </c>
      <c r="AO718" s="29">
        <f t="shared" si="6"/>
        <v>1.0700000000000074</v>
      </c>
      <c r="AP718" s="14">
        <f t="shared" si="8"/>
        <v>0.05</v>
      </c>
      <c r="AQ718" s="15">
        <f t="shared" si="9"/>
        <v>8</v>
      </c>
      <c r="AR718" s="16">
        <f t="shared" si="10"/>
        <v>0.31309999999999999</v>
      </c>
      <c r="AS718" s="16">
        <f t="shared" si="11"/>
        <v>1.4999999999999999E-2</v>
      </c>
      <c r="AT718" s="16">
        <f t="shared" si="12"/>
        <v>1.5E-3</v>
      </c>
      <c r="AU718" s="17" t="e">
        <f>IF(AR718&lt;&gt;"",(($AP718*$BB$4/31.1034768*$BB$5)+($AQ718*$BC$4/31.1034768*$BC$5)+($AR718*$BA$4/100*$BA$5)+($AS718*$BD$4/100*$BD$5)+($AT718*$BE$4/100*$BE$5))/($BB$4*$BB$5/31.1034768),AP718)</f>
        <v>#DIV/0!</v>
      </c>
      <c r="AV718" s="16" t="e">
        <f>IF(AR718&lt;&gt;"",(($AP718*$BB$4/31.1034768*$BB$5)+($AQ718*$BC$4/31.1034768*$BC$5)+($AR718*$BA$4/100*$BA$5)+($AS718*$BD$4/100*$BD$5)+($AT718*$BE$4/100*$BE$5))/($BA$4*$BA$5/100),($AP718*$BB$4/31.1034768*$BB$5)/($BA$4*$BA$5/100))</f>
        <v>#DIV/0!</v>
      </c>
      <c r="AW718" s="18">
        <f>IF(AR718&lt;&gt;"",($AP718*$BB$4/31.1034768)+($AQ718*$BC$4/31.1034768)+($AR718*$BA$4/100)+($AS718*$BD$4/100)+($AT718*$BE$4/100),($AP718*$BB$4/31.1034768))</f>
        <v>0</v>
      </c>
      <c r="AX718" s="19">
        <f>IF(AR718&lt;&gt;"",(AR718+($AS718*$BD$6)+($AT718*$BE$6)+($AP718*$BB$6)+($AQ718*$BC$6)),"")</f>
        <v>0.31309999999999999</v>
      </c>
      <c r="BA718" s="19"/>
      <c r="BB718" s="14"/>
      <c r="BC718" s="15"/>
      <c r="BD718" s="16"/>
      <c r="BE718" s="16"/>
      <c r="BF718" s="19"/>
      <c r="BG718" s="14"/>
      <c r="BI718" s="111" t="s">
        <v>132</v>
      </c>
      <c r="BJ718" s="31" t="s">
        <v>62</v>
      </c>
    </row>
    <row r="719" spans="1:62" s="20" customFormat="1" ht="12" customHeight="1" x14ac:dyDescent="0.2">
      <c r="A719" s="23" t="s">
        <v>692</v>
      </c>
      <c r="B719" s="20" t="s">
        <v>632</v>
      </c>
      <c r="C719" s="86">
        <v>79.37</v>
      </c>
      <c r="D719" s="86">
        <v>80</v>
      </c>
      <c r="E719" s="25">
        <f t="shared" si="7"/>
        <v>0.62999999999999545</v>
      </c>
      <c r="F719" s="20" t="s">
        <v>54</v>
      </c>
      <c r="G719" s="23"/>
      <c r="H719" s="20" t="s">
        <v>263</v>
      </c>
      <c r="I719" s="20" t="s">
        <v>129</v>
      </c>
      <c r="J719" s="26"/>
      <c r="M719" s="20" t="s">
        <v>528</v>
      </c>
      <c r="O719" s="23" t="s">
        <v>132</v>
      </c>
      <c r="P719" s="23"/>
      <c r="Q719" s="110" t="s">
        <v>530</v>
      </c>
      <c r="R719" s="110" t="s">
        <v>692</v>
      </c>
      <c r="S719" s="110">
        <v>3.89</v>
      </c>
      <c r="T719" s="110">
        <v>3.91</v>
      </c>
      <c r="U719" s="110">
        <v>3.84</v>
      </c>
      <c r="V719" s="110">
        <v>29</v>
      </c>
      <c r="W719" s="110">
        <v>704</v>
      </c>
      <c r="X719" s="110"/>
      <c r="Y719" s="110">
        <v>522</v>
      </c>
      <c r="Z719" s="110"/>
      <c r="AA719" s="110">
        <v>5</v>
      </c>
      <c r="AB719" s="110">
        <v>86</v>
      </c>
      <c r="AC719" s="110"/>
      <c r="AD719" s="110">
        <v>287</v>
      </c>
      <c r="AE719" s="110">
        <v>7955</v>
      </c>
      <c r="AF719" s="110">
        <v>11780</v>
      </c>
      <c r="AG719" s="110">
        <v>1</v>
      </c>
      <c r="AH719" s="110">
        <v>156</v>
      </c>
      <c r="AI719" s="110">
        <v>39</v>
      </c>
      <c r="AO719" s="29">
        <f t="shared" si="6"/>
        <v>0.62999999999999545</v>
      </c>
      <c r="AP719" s="14">
        <f t="shared" si="8"/>
        <v>3.8800000000000003</v>
      </c>
      <c r="AQ719" s="15">
        <f t="shared" si="9"/>
        <v>86</v>
      </c>
      <c r="AR719" s="16">
        <f t="shared" si="10"/>
        <v>5.2200000000000003E-2</v>
      </c>
      <c r="AS719" s="16">
        <f t="shared" si="11"/>
        <v>7.0400000000000004E-2</v>
      </c>
      <c r="AT719" s="16">
        <f t="shared" si="12"/>
        <v>2.8999999999999998E-3</v>
      </c>
      <c r="AU719" s="17" t="e">
        <f>IF(AR719&lt;&gt;"",(($AP719*$BB$4/31.1034768*$BB$5)+($AQ719*$BC$4/31.1034768*$BC$5)+($AR719*$BA$4/100*$BA$5)+($AS719*$BD$4/100*$BD$5)+($AT719*$BE$4/100*$BE$5))/($BB$4*$BB$5/31.1034768),AP719)</f>
        <v>#DIV/0!</v>
      </c>
      <c r="AV719" s="16" t="e">
        <f>IF(AR719&lt;&gt;"",(($AP719*$BB$4/31.1034768*$BB$5)+($AQ719*$BC$4/31.1034768*$BC$5)+($AR719*$BA$4/100*$BA$5)+($AS719*$BD$4/100*$BD$5)+($AT719*$BE$4/100*$BE$5))/($BA$4*$BA$5/100),($AP719*$BB$4/31.1034768*$BB$5)/($BA$4*$BA$5/100))</f>
        <v>#DIV/0!</v>
      </c>
      <c r="AW719" s="18">
        <f>IF(AR719&lt;&gt;"",($AP719*$BB$4/31.1034768)+($AQ719*$BC$4/31.1034768)+($AR719*$BA$4/100)+($AS719*$BD$4/100)+($AT719*$BE$4/100),($AP719*$BB$4/31.1034768))</f>
        <v>0</v>
      </c>
      <c r="AX719" s="19">
        <f>IF(AR719&lt;&gt;"",(AR719+($AS719*$BD$6)+($AT719*$BE$6)+($AP719*$BB$6)+($AQ719*$BC$6)),"")</f>
        <v>5.2200000000000003E-2</v>
      </c>
      <c r="AZ719" s="115"/>
      <c r="BA719" s="19"/>
      <c r="BB719" s="14"/>
      <c r="BC719" s="15"/>
      <c r="BD719" s="16"/>
      <c r="BE719" s="16"/>
      <c r="BF719" s="19"/>
      <c r="BG719" s="14"/>
      <c r="BI719" s="111" t="s">
        <v>132</v>
      </c>
      <c r="BJ719" s="31" t="s">
        <v>62</v>
      </c>
    </row>
    <row r="720" spans="1:62" s="20" customFormat="1" ht="12" customHeight="1" x14ac:dyDescent="0.2">
      <c r="A720" s="23" t="s">
        <v>693</v>
      </c>
      <c r="B720" s="20" t="s">
        <v>632</v>
      </c>
      <c r="C720" s="86">
        <v>80</v>
      </c>
      <c r="D720" s="86">
        <v>81</v>
      </c>
      <c r="E720" s="25">
        <f t="shared" si="7"/>
        <v>1</v>
      </c>
      <c r="F720" s="20" t="s">
        <v>54</v>
      </c>
      <c r="G720" s="23"/>
      <c r="H720" s="20" t="s">
        <v>263</v>
      </c>
      <c r="I720" s="20" t="s">
        <v>129</v>
      </c>
      <c r="J720" s="26"/>
      <c r="M720" s="20" t="s">
        <v>528</v>
      </c>
      <c r="O720" s="23" t="s">
        <v>132</v>
      </c>
      <c r="P720" s="116" t="s">
        <v>694</v>
      </c>
      <c r="Q720" s="110" t="s">
        <v>530</v>
      </c>
      <c r="R720" s="110" t="s">
        <v>693</v>
      </c>
      <c r="S720" s="110">
        <v>1.83</v>
      </c>
      <c r="T720" s="110">
        <v>1.48</v>
      </c>
      <c r="U720" s="110"/>
      <c r="V720" s="110">
        <v>20</v>
      </c>
      <c r="W720" s="110">
        <v>125</v>
      </c>
      <c r="X720" s="110"/>
      <c r="Y720" s="110">
        <v>108</v>
      </c>
      <c r="Z720" s="110"/>
      <c r="AA720" s="110">
        <v>5</v>
      </c>
      <c r="AB720" s="110">
        <v>35</v>
      </c>
      <c r="AC720" s="110"/>
      <c r="AD720" s="110">
        <v>133</v>
      </c>
      <c r="AE720" s="110">
        <v>6960</v>
      </c>
      <c r="AF720" s="110">
        <v>7735</v>
      </c>
      <c r="AG720" s="110">
        <v>0.5</v>
      </c>
      <c r="AH720" s="110">
        <v>76</v>
      </c>
      <c r="AI720" s="110">
        <v>41</v>
      </c>
      <c r="AO720" s="29">
        <f t="shared" si="6"/>
        <v>1</v>
      </c>
      <c r="AP720" s="14">
        <f t="shared" si="8"/>
        <v>1.655</v>
      </c>
      <c r="AQ720" s="15">
        <f t="shared" si="9"/>
        <v>35</v>
      </c>
      <c r="AR720" s="16">
        <f t="shared" si="10"/>
        <v>1.0800000000000001E-2</v>
      </c>
      <c r="AS720" s="16">
        <f t="shared" si="11"/>
        <v>1.2500000000000001E-2</v>
      </c>
      <c r="AT720" s="16">
        <f t="shared" si="12"/>
        <v>2E-3</v>
      </c>
      <c r="AU720" s="17" t="e">
        <f>IF(AR720&lt;&gt;"",(($AP720*$BB$4/31.1034768*$BB$5)+($AQ720*$BC$4/31.1034768*$BC$5)+($AR720*$BA$4/100*$BA$5)+($AS720*$BD$4/100*$BD$5)+($AT720*$BE$4/100*$BE$5))/($BB$4*$BB$5/31.1034768),AP720)</f>
        <v>#DIV/0!</v>
      </c>
      <c r="AV720" s="16" t="e">
        <f>IF(AR720&lt;&gt;"",(($AP720*$BB$4/31.1034768*$BB$5)+($AQ720*$BC$4/31.1034768*$BC$5)+($AR720*$BA$4/100*$BA$5)+($AS720*$BD$4/100*$BD$5)+($AT720*$BE$4/100*$BE$5))/($BA$4*$BA$5/100),($AP720*$BB$4/31.1034768*$BB$5)/($BA$4*$BA$5/100))</f>
        <v>#DIV/0!</v>
      </c>
      <c r="AW720" s="18">
        <f>IF(AR720&lt;&gt;"",($AP720*$BB$4/31.1034768)+($AQ720*$BC$4/31.1034768)+($AR720*$BA$4/100)+($AS720*$BD$4/100)+($AT720*$BE$4/100),($AP720*$BB$4/31.1034768))</f>
        <v>0</v>
      </c>
      <c r="AX720" s="19">
        <f>IF(AR720&lt;&gt;"",(AR720+($AS720*$BD$6)+($AT720*$BE$6)+($AP720*$BB$6)+($AQ720*$BC$6)),"")</f>
        <v>1.0800000000000001E-2</v>
      </c>
      <c r="AZ720" s="115"/>
      <c r="BA720" s="19"/>
      <c r="BB720" s="14"/>
      <c r="BC720" s="15"/>
      <c r="BD720" s="16"/>
      <c r="BE720" s="16"/>
      <c r="BF720" s="19"/>
      <c r="BG720" s="14"/>
      <c r="BI720" s="111" t="s">
        <v>132</v>
      </c>
      <c r="BJ720" s="31" t="s">
        <v>62</v>
      </c>
    </row>
    <row r="721" spans="1:67" s="99" customFormat="1" ht="12" customHeight="1" x14ac:dyDescent="0.2">
      <c r="A721" s="32" t="s">
        <v>695</v>
      </c>
      <c r="B721" s="33" t="s">
        <v>632</v>
      </c>
      <c r="C721" s="88">
        <v>81</v>
      </c>
      <c r="D721" s="88">
        <v>105.66</v>
      </c>
      <c r="E721" s="35">
        <f t="shared" si="7"/>
        <v>24.659999999999997</v>
      </c>
      <c r="F721" s="33" t="s">
        <v>64</v>
      </c>
      <c r="G721" s="32"/>
      <c r="H721" s="33"/>
      <c r="I721" s="33"/>
      <c r="J721" s="36"/>
      <c r="K721" s="33"/>
      <c r="L721" s="33"/>
      <c r="M721" s="33"/>
      <c r="N721" s="33"/>
      <c r="O721" s="103"/>
      <c r="P721" s="32"/>
      <c r="Q721" s="103"/>
      <c r="R721" s="110"/>
      <c r="S721" s="110"/>
      <c r="T721" s="110"/>
      <c r="U721" s="110"/>
      <c r="V721" s="110"/>
      <c r="W721" s="110"/>
      <c r="X721" s="110"/>
      <c r="Y721" s="110"/>
      <c r="Z721" s="110"/>
      <c r="AA721" s="110"/>
      <c r="AB721" s="110"/>
      <c r="AC721" s="110"/>
      <c r="AD721" s="110"/>
      <c r="AE721" s="110"/>
      <c r="AF721" s="110"/>
      <c r="AG721" s="110"/>
      <c r="AH721" s="110"/>
      <c r="AI721" s="110"/>
      <c r="AJ721" s="20"/>
      <c r="AO721" s="112">
        <f t="shared" si="6"/>
        <v>24.659999999999997</v>
      </c>
      <c r="AP721" s="14">
        <f t="shared" si="8"/>
        <v>0</v>
      </c>
      <c r="AQ721" s="15" t="str">
        <f t="shared" si="9"/>
        <v/>
      </c>
      <c r="AR721" s="16" t="str">
        <f t="shared" si="10"/>
        <v/>
      </c>
      <c r="AS721" s="16" t="str">
        <f t="shared" si="11"/>
        <v/>
      </c>
      <c r="AT721" s="16" t="str">
        <f t="shared" si="12"/>
        <v/>
      </c>
      <c r="AU721" s="17">
        <f>IF(AR721&lt;&gt;"",(($AP721*$BB$4/31.1034768*$BB$5)+($AQ721*$BC$4/31.1034768*$BC$5)+($AR721*$BA$4/100*$BA$5)+($AS721*$BD$4/100*$BD$5)+($AT721*$BE$4/100*$BE$5))/($BB$4*$BB$5/31.1034768),AP721)</f>
        <v>0</v>
      </c>
      <c r="AV721" s="16" t="e">
        <f>IF(AR721&lt;&gt;"",(($AP721*$BB$4/31.1034768*$BB$5)+($AQ721*$BC$4/31.1034768*$BC$5)+($AR721*$BA$4/100*$BA$5)+($AS721*$BD$4/100*$BD$5)+($AT721*$BE$4/100*$BE$5))/($BA$4*$BA$5/100),($AP721*$BB$4/31.1034768*$BB$5)/($BA$4*$BA$5/100))</f>
        <v>#DIV/0!</v>
      </c>
      <c r="AW721" s="18">
        <f>IF(AR721&lt;&gt;"",($AP721*$BB$4/31.1034768)+($AQ721*$BC$4/31.1034768)+($AR721*$BA$4/100)+($AS721*$BD$4/100)+($AT721*$BE$4/100),($AP721*$BB$4/31.1034768))</f>
        <v>0</v>
      </c>
      <c r="AX721" s="19" t="str">
        <f>IF(AR721&lt;&gt;"",(AR721+($AS721*$BD$6)+($AT721*$BE$6)+($AP721*$BB$6)+($AQ721*$BC$6)),"")</f>
        <v/>
      </c>
      <c r="BA721" s="100"/>
      <c r="BB721" s="101"/>
      <c r="BC721" s="113"/>
      <c r="BD721" s="114"/>
      <c r="BE721" s="114"/>
      <c r="BF721" s="100"/>
      <c r="BG721" s="101"/>
      <c r="BI721" s="20"/>
      <c r="BJ721" s="20"/>
    </row>
    <row r="722" spans="1:67" s="99" customFormat="1" ht="12" customHeight="1" x14ac:dyDescent="0.2">
      <c r="A722" s="32" t="s">
        <v>696</v>
      </c>
      <c r="B722" s="33" t="s">
        <v>697</v>
      </c>
      <c r="C722" s="88">
        <v>0</v>
      </c>
      <c r="D722" s="88">
        <v>50.58</v>
      </c>
      <c r="E722" s="35">
        <f t="shared" si="7"/>
        <v>50.58</v>
      </c>
      <c r="F722" s="32" t="s">
        <v>64</v>
      </c>
      <c r="G722" s="33"/>
      <c r="H722" s="33"/>
      <c r="I722" s="36"/>
      <c r="J722" s="36"/>
      <c r="K722" s="33"/>
      <c r="L722" s="33"/>
      <c r="M722" s="33"/>
      <c r="N722" s="33"/>
      <c r="O722" s="103"/>
      <c r="P722" s="32" t="s">
        <v>465</v>
      </c>
      <c r="Q722" s="103"/>
      <c r="R722" s="110"/>
      <c r="S722" s="110"/>
      <c r="T722" s="110"/>
      <c r="U722" s="110"/>
      <c r="V722" s="110"/>
      <c r="W722" s="110"/>
      <c r="X722" s="110"/>
      <c r="Y722" s="110"/>
      <c r="Z722" s="110"/>
      <c r="AA722" s="110"/>
      <c r="AB722" s="110"/>
      <c r="AC722" s="110"/>
      <c r="AD722" s="110"/>
      <c r="AE722" s="110"/>
      <c r="AF722" s="110"/>
      <c r="AG722" s="110"/>
      <c r="AH722" s="110"/>
      <c r="AI722" s="110"/>
      <c r="AJ722" s="20"/>
      <c r="AO722" s="112">
        <f t="shared" si="6"/>
        <v>50.58</v>
      </c>
      <c r="AP722" s="14">
        <f t="shared" si="8"/>
        <v>0</v>
      </c>
      <c r="AQ722" s="15" t="str">
        <f t="shared" si="9"/>
        <v/>
      </c>
      <c r="AR722" s="16" t="str">
        <f t="shared" si="10"/>
        <v/>
      </c>
      <c r="AS722" s="16" t="str">
        <f t="shared" si="11"/>
        <v/>
      </c>
      <c r="AT722" s="16" t="str">
        <f t="shared" si="12"/>
        <v/>
      </c>
      <c r="AU722" s="17">
        <f>IF(AR722&lt;&gt;"",(($AP722*$BB$4/31.1034768*$BB$5)+($AQ722*$BC$4/31.1034768*$BC$5)+($AR722*$BA$4/100*$BA$5)+($AS722*$BD$4/100*$BD$5)+($AT722*$BE$4/100*$BE$5))/($BB$4*$BB$5/31.1034768),AP722)</f>
        <v>0</v>
      </c>
      <c r="AV722" s="16" t="e">
        <f>IF(AR722&lt;&gt;"",(($AP722*$BB$4/31.1034768*$BB$5)+($AQ722*$BC$4/31.1034768*$BC$5)+($AR722*$BA$4/100*$BA$5)+($AS722*$BD$4/100*$BD$5)+($AT722*$BE$4/100*$BE$5))/($BA$4*$BA$5/100),($AP722*$BB$4/31.1034768*$BB$5)/($BA$4*$BA$5/100))</f>
        <v>#DIV/0!</v>
      </c>
      <c r="AW722" s="18">
        <f>IF(AR722&lt;&gt;"",($AP722*$BB$4/31.1034768)+($AQ722*$BC$4/31.1034768)+($AR722*$BA$4/100)+($AS722*$BD$4/100)+($AT722*$BE$4/100),($AP722*$BB$4/31.1034768))</f>
        <v>0</v>
      </c>
      <c r="AX722" s="19" t="str">
        <f>IF(AR722&lt;&gt;"",(AR722+($AS722*$BD$6)+($AT722*$BE$6)+($AP722*$BB$6)+($AQ722*$BC$6)),"")</f>
        <v/>
      </c>
      <c r="BA722" s="100"/>
      <c r="BB722" s="101"/>
      <c r="BC722" s="113"/>
      <c r="BD722" s="114"/>
      <c r="BE722" s="114"/>
      <c r="BF722" s="100"/>
      <c r="BG722" s="101"/>
      <c r="BI722" s="20"/>
      <c r="BJ722" s="20"/>
    </row>
    <row r="723" spans="1:67" s="20" customFormat="1" ht="12" customHeight="1" x14ac:dyDescent="0.2">
      <c r="A723" s="23" t="s">
        <v>698</v>
      </c>
      <c r="B723" s="20" t="s">
        <v>697</v>
      </c>
      <c r="C723" s="86">
        <v>50.58</v>
      </c>
      <c r="D723" s="86">
        <v>53.25</v>
      </c>
      <c r="E723" s="25">
        <f t="shared" si="7"/>
        <v>2.6700000000000017</v>
      </c>
      <c r="F723" s="20" t="s">
        <v>54</v>
      </c>
      <c r="H723" s="20" t="s">
        <v>128</v>
      </c>
      <c r="I723" s="26" t="s">
        <v>129</v>
      </c>
      <c r="J723" s="26"/>
      <c r="M723" s="20" t="s">
        <v>528</v>
      </c>
      <c r="O723" s="23" t="s">
        <v>86</v>
      </c>
      <c r="P723" s="23"/>
      <c r="Q723" s="110" t="s">
        <v>530</v>
      </c>
      <c r="R723" s="110" t="s">
        <v>698</v>
      </c>
      <c r="S723" s="110">
        <v>0.22</v>
      </c>
      <c r="T723" s="110"/>
      <c r="U723" s="110"/>
      <c r="V723" s="110"/>
      <c r="W723" s="110"/>
      <c r="X723" s="110"/>
      <c r="Y723" s="110"/>
      <c r="Z723" s="110"/>
      <c r="AA723" s="110"/>
      <c r="AB723" s="110"/>
      <c r="AC723" s="110"/>
      <c r="AD723" s="110"/>
      <c r="AE723" s="110"/>
      <c r="AF723" s="110"/>
      <c r="AG723" s="110"/>
      <c r="AH723" s="110"/>
      <c r="AI723" s="110"/>
      <c r="AO723" s="29">
        <f t="shared" si="6"/>
        <v>2.6700000000000017</v>
      </c>
      <c r="AP723" s="14">
        <f t="shared" si="8"/>
        <v>0.22</v>
      </c>
      <c r="AQ723" s="15" t="str">
        <f t="shared" si="9"/>
        <v/>
      </c>
      <c r="AR723" s="16" t="str">
        <f t="shared" si="10"/>
        <v/>
      </c>
      <c r="AS723" s="16" t="str">
        <f t="shared" si="11"/>
        <v/>
      </c>
      <c r="AT723" s="16" t="str">
        <f t="shared" si="12"/>
        <v/>
      </c>
      <c r="AU723" s="17">
        <f>IF(AR723&lt;&gt;"",(($AP723*$BB$4/31.1034768*$BB$5)+($AQ723*$BC$4/31.1034768*$BC$5)+($AR723*$BA$4/100*$BA$5)+($AS723*$BD$4/100*$BD$5)+($AT723*$BE$4/100*$BE$5))/($BB$4*$BB$5/31.1034768),AP723)</f>
        <v>0.22</v>
      </c>
      <c r="AV723" s="16" t="e">
        <f>IF(AR723&lt;&gt;"",(($AP723*$BB$4/31.1034768*$BB$5)+($AQ723*$BC$4/31.1034768*$BC$5)+($AR723*$BA$4/100*$BA$5)+($AS723*$BD$4/100*$BD$5)+($AT723*$BE$4/100*$BE$5))/($BA$4*$BA$5/100),($AP723*$BB$4/31.1034768*$BB$5)/($BA$4*$BA$5/100))</f>
        <v>#DIV/0!</v>
      </c>
      <c r="AW723" s="18">
        <f>IF(AR723&lt;&gt;"",($AP723*$BB$4/31.1034768)+($AQ723*$BC$4/31.1034768)+($AR723*$BA$4/100)+($AS723*$BD$4/100)+($AT723*$BE$4/100),($AP723*$BB$4/31.1034768))</f>
        <v>0</v>
      </c>
      <c r="AX723" s="19" t="str">
        <f>IF(AR723&lt;&gt;"",(AR723+($AS723*$BD$6)+($AT723*$BE$6)+($AP723*$BB$6)+($AQ723*$BC$6)),"")</f>
        <v/>
      </c>
      <c r="BA723" s="19"/>
      <c r="BB723" s="14"/>
      <c r="BC723" s="15"/>
      <c r="BD723" s="16"/>
      <c r="BE723" s="16"/>
      <c r="BF723" s="19"/>
      <c r="BG723" s="14"/>
      <c r="BI723" s="111" t="s">
        <v>86</v>
      </c>
      <c r="BJ723" s="31" t="s">
        <v>62</v>
      </c>
    </row>
    <row r="724" spans="1:67" s="20" customFormat="1" ht="12" customHeight="1" x14ac:dyDescent="0.2">
      <c r="A724" s="23" t="s">
        <v>699</v>
      </c>
      <c r="B724" s="20" t="s">
        <v>697</v>
      </c>
      <c r="C724" s="86">
        <v>53.25</v>
      </c>
      <c r="D724" s="86">
        <v>54.27</v>
      </c>
      <c r="E724" s="25">
        <f t="shared" si="7"/>
        <v>1.0200000000000031</v>
      </c>
      <c r="F724" s="23" t="s">
        <v>54</v>
      </c>
      <c r="H724" s="20" t="s">
        <v>263</v>
      </c>
      <c r="I724" s="26" t="s">
        <v>129</v>
      </c>
      <c r="J724" s="26"/>
      <c r="M724" s="20" t="s">
        <v>528</v>
      </c>
      <c r="O724" s="23" t="s">
        <v>132</v>
      </c>
      <c r="P724" s="23"/>
      <c r="Q724" s="110" t="s">
        <v>530</v>
      </c>
      <c r="R724" s="110" t="s">
        <v>699</v>
      </c>
      <c r="S724" s="110">
        <v>0.12</v>
      </c>
      <c r="T724" s="110"/>
      <c r="U724" s="110"/>
      <c r="V724" s="110">
        <v>11</v>
      </c>
      <c r="W724" s="110">
        <v>9</v>
      </c>
      <c r="X724" s="110"/>
      <c r="Y724" s="110">
        <v>398</v>
      </c>
      <c r="Z724" s="110"/>
      <c r="AA724" s="110">
        <v>12</v>
      </c>
      <c r="AB724" s="110">
        <v>0.5</v>
      </c>
      <c r="AC724" s="110"/>
      <c r="AD724" s="110">
        <v>2723</v>
      </c>
      <c r="AE724" s="110">
        <v>11590</v>
      </c>
      <c r="AF724" s="110">
        <v>321</v>
      </c>
      <c r="AG724" s="110">
        <v>1</v>
      </c>
      <c r="AH724" s="110">
        <v>15</v>
      </c>
      <c r="AI724" s="110">
        <v>11</v>
      </c>
      <c r="AO724" s="29">
        <f t="shared" si="6"/>
        <v>1.0200000000000031</v>
      </c>
      <c r="AP724" s="14">
        <f t="shared" si="8"/>
        <v>0.12</v>
      </c>
      <c r="AQ724" s="15">
        <f t="shared" si="9"/>
        <v>0.5</v>
      </c>
      <c r="AR724" s="16">
        <f t="shared" si="10"/>
        <v>3.9800000000000002E-2</v>
      </c>
      <c r="AS724" s="16">
        <f t="shared" si="11"/>
        <v>8.9999999999999998E-4</v>
      </c>
      <c r="AT724" s="16">
        <f t="shared" si="12"/>
        <v>1.1000000000000001E-3</v>
      </c>
      <c r="AU724" s="17" t="e">
        <f>IF(AR724&lt;&gt;"",(($AP724*$BB$4/31.1034768*$BB$5)+($AQ724*$BC$4/31.1034768*$BC$5)+($AR724*$BA$4/100*$BA$5)+($AS724*$BD$4/100*$BD$5)+($AT724*$BE$4/100*$BE$5))/($BB$4*$BB$5/31.1034768),AP724)</f>
        <v>#DIV/0!</v>
      </c>
      <c r="AV724" s="16" t="e">
        <f>IF(AR724&lt;&gt;"",(($AP724*$BB$4/31.1034768*$BB$5)+($AQ724*$BC$4/31.1034768*$BC$5)+($AR724*$BA$4/100*$BA$5)+($AS724*$BD$4/100*$BD$5)+($AT724*$BE$4/100*$BE$5))/($BA$4*$BA$5/100),($AP724*$BB$4/31.1034768*$BB$5)/($BA$4*$BA$5/100))</f>
        <v>#DIV/0!</v>
      </c>
      <c r="AW724" s="18">
        <f>IF(AR724&lt;&gt;"",($AP724*$BB$4/31.1034768)+($AQ724*$BC$4/31.1034768)+($AR724*$BA$4/100)+($AS724*$BD$4/100)+($AT724*$BE$4/100),($AP724*$BB$4/31.1034768))</f>
        <v>0</v>
      </c>
      <c r="AX724" s="19">
        <f>IF(AR724&lt;&gt;"",(AR724+($AS724*$BD$6)+($AT724*$BE$6)+($AP724*$BB$6)+($AQ724*$BC$6)),"")</f>
        <v>3.9800000000000002E-2</v>
      </c>
      <c r="BA724" s="19"/>
      <c r="BB724" s="14"/>
      <c r="BC724" s="15"/>
      <c r="BD724" s="16"/>
      <c r="BE724" s="16"/>
      <c r="BF724" s="19"/>
      <c r="BG724" s="14"/>
      <c r="BI724" s="111" t="s">
        <v>132</v>
      </c>
      <c r="BJ724" s="31" t="s">
        <v>62</v>
      </c>
    </row>
    <row r="725" spans="1:67" s="20" customFormat="1" ht="12" customHeight="1" x14ac:dyDescent="0.2">
      <c r="A725" s="23" t="s">
        <v>700</v>
      </c>
      <c r="B725" s="20" t="s">
        <v>697</v>
      </c>
      <c r="C725" s="86">
        <v>54.27</v>
      </c>
      <c r="D725" s="86">
        <v>55.2</v>
      </c>
      <c r="E725" s="25">
        <f t="shared" si="7"/>
        <v>0.92999999999999972</v>
      </c>
      <c r="F725" s="23" t="s">
        <v>54</v>
      </c>
      <c r="H725" s="20" t="s">
        <v>263</v>
      </c>
      <c r="I725" s="26" t="s">
        <v>129</v>
      </c>
      <c r="J725" s="26"/>
      <c r="M725" s="20" t="s">
        <v>528</v>
      </c>
      <c r="O725" s="23" t="s">
        <v>132</v>
      </c>
      <c r="P725" s="23"/>
      <c r="Q725" s="110" t="s">
        <v>530</v>
      </c>
      <c r="R725" s="110" t="s">
        <v>700</v>
      </c>
      <c r="S725" s="110">
        <v>0.05</v>
      </c>
      <c r="T725" s="110"/>
      <c r="U725" s="110"/>
      <c r="V725" s="110">
        <v>15</v>
      </c>
      <c r="W725" s="110">
        <v>17</v>
      </c>
      <c r="X725" s="110"/>
      <c r="Y725" s="110">
        <v>786</v>
      </c>
      <c r="Z725" s="110"/>
      <c r="AA725" s="110">
        <v>5</v>
      </c>
      <c r="AB725" s="110">
        <v>0.5</v>
      </c>
      <c r="AC725" s="110"/>
      <c r="AD725" s="110">
        <v>2770</v>
      </c>
      <c r="AE725" s="110">
        <v>14865</v>
      </c>
      <c r="AF725" s="110">
        <v>462</v>
      </c>
      <c r="AG725" s="110">
        <v>0.5</v>
      </c>
      <c r="AH725" s="110">
        <v>13</v>
      </c>
      <c r="AI725" s="110">
        <v>5</v>
      </c>
      <c r="AO725" s="29">
        <f t="shared" si="6"/>
        <v>0.92999999999999972</v>
      </c>
      <c r="AP725" s="14">
        <f t="shared" si="8"/>
        <v>0.05</v>
      </c>
      <c r="AQ725" s="15">
        <f t="shared" si="9"/>
        <v>0.5</v>
      </c>
      <c r="AR725" s="16">
        <f t="shared" si="10"/>
        <v>7.8600000000000003E-2</v>
      </c>
      <c r="AS725" s="16">
        <f t="shared" si="11"/>
        <v>1.6999999999999999E-3</v>
      </c>
      <c r="AT725" s="16">
        <f t="shared" si="12"/>
        <v>1.5E-3</v>
      </c>
      <c r="AU725" s="17" t="e">
        <f>IF(AR725&lt;&gt;"",(($AP725*$BB$4/31.1034768*$BB$5)+($AQ725*$BC$4/31.1034768*$BC$5)+($AR725*$BA$4/100*$BA$5)+($AS725*$BD$4/100*$BD$5)+($AT725*$BE$4/100*$BE$5))/($BB$4*$BB$5/31.1034768),AP725)</f>
        <v>#DIV/0!</v>
      </c>
      <c r="AV725" s="16" t="e">
        <f>IF(AR725&lt;&gt;"",(($AP725*$BB$4/31.1034768*$BB$5)+($AQ725*$BC$4/31.1034768*$BC$5)+($AR725*$BA$4/100*$BA$5)+($AS725*$BD$4/100*$BD$5)+($AT725*$BE$4/100*$BE$5))/($BA$4*$BA$5/100),($AP725*$BB$4/31.1034768*$BB$5)/($BA$4*$BA$5/100))</f>
        <v>#DIV/0!</v>
      </c>
      <c r="AW725" s="18">
        <f>IF(AR725&lt;&gt;"",($AP725*$BB$4/31.1034768)+($AQ725*$BC$4/31.1034768)+($AR725*$BA$4/100)+($AS725*$BD$4/100)+($AT725*$BE$4/100),($AP725*$BB$4/31.1034768))</f>
        <v>0</v>
      </c>
      <c r="AX725" s="19">
        <f>IF(AR725&lt;&gt;"",(AR725+($AS725*$BD$6)+($AT725*$BE$6)+($AP725*$BB$6)+($AQ725*$BC$6)),"")</f>
        <v>7.8600000000000003E-2</v>
      </c>
      <c r="BA725" s="19"/>
      <c r="BB725" s="14"/>
      <c r="BC725" s="15"/>
      <c r="BD725" s="16"/>
      <c r="BE725" s="16"/>
      <c r="BF725" s="19"/>
      <c r="BG725" s="14"/>
      <c r="BI725" s="111" t="s">
        <v>132</v>
      </c>
      <c r="BJ725" s="31" t="s">
        <v>62</v>
      </c>
    </row>
    <row r="726" spans="1:67" s="20" customFormat="1" ht="12" customHeight="1" x14ac:dyDescent="0.2">
      <c r="A726" s="23" t="s">
        <v>701</v>
      </c>
      <c r="B726" s="20" t="s">
        <v>697</v>
      </c>
      <c r="C726" s="86">
        <v>55.2</v>
      </c>
      <c r="D726" s="86">
        <v>56</v>
      </c>
      <c r="E726" s="25">
        <f t="shared" si="7"/>
        <v>0.79999999999999716</v>
      </c>
      <c r="F726" s="23" t="s">
        <v>54</v>
      </c>
      <c r="H726" s="20" t="s">
        <v>263</v>
      </c>
      <c r="I726" s="26" t="s">
        <v>129</v>
      </c>
      <c r="J726" s="26"/>
      <c r="M726" s="20" t="s">
        <v>528</v>
      </c>
      <c r="O726" s="23" t="s">
        <v>132</v>
      </c>
      <c r="P726" s="23"/>
      <c r="Q726" s="110" t="s">
        <v>530</v>
      </c>
      <c r="R726" s="110" t="s">
        <v>701</v>
      </c>
      <c r="S726" s="110">
        <v>7.0000000000000007E-2</v>
      </c>
      <c r="T726" s="110"/>
      <c r="U726" s="110"/>
      <c r="V726" s="110">
        <v>13</v>
      </c>
      <c r="W726" s="110">
        <v>18</v>
      </c>
      <c r="X726" s="110"/>
      <c r="Y726" s="110">
        <v>589</v>
      </c>
      <c r="Z726" s="110"/>
      <c r="AA726" s="110">
        <v>11</v>
      </c>
      <c r="AB726" s="110">
        <v>0.5</v>
      </c>
      <c r="AC726" s="110"/>
      <c r="AD726" s="110">
        <v>2412</v>
      </c>
      <c r="AE726" s="110">
        <v>11080</v>
      </c>
      <c r="AF726" s="110">
        <v>385</v>
      </c>
      <c r="AG726" s="110">
        <v>1</v>
      </c>
      <c r="AH726" s="110">
        <v>14</v>
      </c>
      <c r="AI726" s="110">
        <v>7</v>
      </c>
      <c r="AO726" s="29">
        <f t="shared" si="6"/>
        <v>0.79999999999999716</v>
      </c>
      <c r="AP726" s="14">
        <f t="shared" si="8"/>
        <v>7.0000000000000007E-2</v>
      </c>
      <c r="AQ726" s="15">
        <f t="shared" si="9"/>
        <v>0.5</v>
      </c>
      <c r="AR726" s="16">
        <f t="shared" si="10"/>
        <v>5.8900000000000001E-2</v>
      </c>
      <c r="AS726" s="16">
        <f t="shared" si="11"/>
        <v>1.8E-3</v>
      </c>
      <c r="AT726" s="16">
        <f t="shared" si="12"/>
        <v>1.2999999999999999E-3</v>
      </c>
      <c r="AU726" s="17" t="e">
        <f>IF(AR726&lt;&gt;"",(($AP726*$BB$4/31.1034768*$BB$5)+($AQ726*$BC$4/31.1034768*$BC$5)+($AR726*$BA$4/100*$BA$5)+($AS726*$BD$4/100*$BD$5)+($AT726*$BE$4/100*$BE$5))/($BB$4*$BB$5/31.1034768),AP726)</f>
        <v>#DIV/0!</v>
      </c>
      <c r="AV726" s="16" t="e">
        <f>IF(AR726&lt;&gt;"",(($AP726*$BB$4/31.1034768*$BB$5)+($AQ726*$BC$4/31.1034768*$BC$5)+($AR726*$BA$4/100*$BA$5)+($AS726*$BD$4/100*$BD$5)+($AT726*$BE$4/100*$BE$5))/($BA$4*$BA$5/100),($AP726*$BB$4/31.1034768*$BB$5)/($BA$4*$BA$5/100))</f>
        <v>#DIV/0!</v>
      </c>
      <c r="AW726" s="18">
        <f>IF(AR726&lt;&gt;"",($AP726*$BB$4/31.1034768)+($AQ726*$BC$4/31.1034768)+($AR726*$BA$4/100)+($AS726*$BD$4/100)+($AT726*$BE$4/100),($AP726*$BB$4/31.1034768))</f>
        <v>0</v>
      </c>
      <c r="AX726" s="19">
        <f>IF(AR726&lt;&gt;"",(AR726+($AS726*$BD$6)+($AT726*$BE$6)+($AP726*$BB$6)+($AQ726*$BC$6)),"")</f>
        <v>5.8900000000000001E-2</v>
      </c>
      <c r="BA726" s="19"/>
      <c r="BB726" s="14"/>
      <c r="BC726" s="15"/>
      <c r="BD726" s="16"/>
      <c r="BE726" s="16"/>
      <c r="BF726" s="19"/>
      <c r="BG726" s="14"/>
      <c r="BI726" s="111" t="s">
        <v>132</v>
      </c>
      <c r="BJ726" s="31" t="s">
        <v>62</v>
      </c>
    </row>
    <row r="727" spans="1:67" s="20" customFormat="1" ht="12" customHeight="1" x14ac:dyDescent="0.2">
      <c r="A727" s="23" t="s">
        <v>702</v>
      </c>
      <c r="B727" s="20" t="s">
        <v>697</v>
      </c>
      <c r="C727" s="86">
        <v>56</v>
      </c>
      <c r="D727" s="86">
        <v>57</v>
      </c>
      <c r="E727" s="25">
        <f t="shared" si="7"/>
        <v>1</v>
      </c>
      <c r="F727" s="23" t="s">
        <v>54</v>
      </c>
      <c r="H727" s="20" t="s">
        <v>263</v>
      </c>
      <c r="I727" s="26" t="s">
        <v>129</v>
      </c>
      <c r="J727" s="26"/>
      <c r="M727" s="20" t="s">
        <v>528</v>
      </c>
      <c r="O727" s="23" t="s">
        <v>132</v>
      </c>
      <c r="P727" s="23"/>
      <c r="Q727" s="110" t="s">
        <v>530</v>
      </c>
      <c r="R727" s="110" t="s">
        <v>702</v>
      </c>
      <c r="S727" s="110">
        <v>0.1</v>
      </c>
      <c r="T727" s="110"/>
      <c r="U727" s="110"/>
      <c r="V727" s="110">
        <v>14</v>
      </c>
      <c r="W727" s="110">
        <v>13</v>
      </c>
      <c r="X727" s="110"/>
      <c r="Y727" s="110">
        <v>623</v>
      </c>
      <c r="Z727" s="110"/>
      <c r="AA727" s="110">
        <v>5</v>
      </c>
      <c r="AB727" s="110">
        <v>0.5</v>
      </c>
      <c r="AC727" s="110"/>
      <c r="AD727" s="110">
        <v>2812</v>
      </c>
      <c r="AE727" s="110">
        <v>12625</v>
      </c>
      <c r="AF727" s="110">
        <v>416</v>
      </c>
      <c r="AG727" s="110">
        <v>0.5</v>
      </c>
      <c r="AH727" s="110">
        <v>15</v>
      </c>
      <c r="AI727" s="110">
        <v>6</v>
      </c>
      <c r="AO727" s="29">
        <f t="shared" si="6"/>
        <v>1</v>
      </c>
      <c r="AP727" s="14">
        <f t="shared" si="8"/>
        <v>0.1</v>
      </c>
      <c r="AQ727" s="15">
        <f t="shared" si="9"/>
        <v>0.5</v>
      </c>
      <c r="AR727" s="16">
        <f t="shared" si="10"/>
        <v>6.2300000000000001E-2</v>
      </c>
      <c r="AS727" s="16">
        <f t="shared" si="11"/>
        <v>1.2999999999999999E-3</v>
      </c>
      <c r="AT727" s="16">
        <f t="shared" si="12"/>
        <v>1.4E-3</v>
      </c>
      <c r="AU727" s="17" t="e">
        <f>IF(AR727&lt;&gt;"",(($AP727*$BB$4/31.1034768*$BB$5)+($AQ727*$BC$4/31.1034768*$BC$5)+($AR727*$BA$4/100*$BA$5)+($AS727*$BD$4/100*$BD$5)+($AT727*$BE$4/100*$BE$5))/($BB$4*$BB$5/31.1034768),AP727)</f>
        <v>#DIV/0!</v>
      </c>
      <c r="AV727" s="16" t="e">
        <f>IF(AR727&lt;&gt;"",(($AP727*$BB$4/31.1034768*$BB$5)+($AQ727*$BC$4/31.1034768*$BC$5)+($AR727*$BA$4/100*$BA$5)+($AS727*$BD$4/100*$BD$5)+($AT727*$BE$4/100*$BE$5))/($BA$4*$BA$5/100),($AP727*$BB$4/31.1034768*$BB$5)/($BA$4*$BA$5/100))</f>
        <v>#DIV/0!</v>
      </c>
      <c r="AW727" s="18">
        <f>IF(AR727&lt;&gt;"",($AP727*$BB$4/31.1034768)+($AQ727*$BC$4/31.1034768)+($AR727*$BA$4/100)+($AS727*$BD$4/100)+($AT727*$BE$4/100),($AP727*$BB$4/31.1034768))</f>
        <v>0</v>
      </c>
      <c r="AX727" s="19">
        <f>IF(AR727&lt;&gt;"",(AR727+($AS727*$BD$6)+($AT727*$BE$6)+($AP727*$BB$6)+($AQ727*$BC$6)),"")</f>
        <v>6.2300000000000001E-2</v>
      </c>
      <c r="BA727" s="19"/>
      <c r="BB727" s="14"/>
      <c r="BC727" s="15"/>
      <c r="BD727" s="16"/>
      <c r="BE727" s="16"/>
      <c r="BF727" s="19"/>
      <c r="BG727" s="14"/>
      <c r="BI727" s="111" t="s">
        <v>132</v>
      </c>
      <c r="BJ727" s="31" t="s">
        <v>62</v>
      </c>
    </row>
    <row r="728" spans="1:67" s="20" customFormat="1" ht="12" customHeight="1" x14ac:dyDescent="0.2">
      <c r="A728" s="23" t="s">
        <v>703</v>
      </c>
      <c r="B728" s="20" t="s">
        <v>697</v>
      </c>
      <c r="C728" s="86">
        <v>57</v>
      </c>
      <c r="D728" s="86">
        <v>58</v>
      </c>
      <c r="E728" s="25">
        <f t="shared" si="7"/>
        <v>1</v>
      </c>
      <c r="F728" s="23" t="s">
        <v>54</v>
      </c>
      <c r="H728" s="20" t="s">
        <v>263</v>
      </c>
      <c r="I728" s="26" t="s">
        <v>129</v>
      </c>
      <c r="J728" s="26"/>
      <c r="M728" s="20" t="s">
        <v>528</v>
      </c>
      <c r="O728" s="23" t="s">
        <v>132</v>
      </c>
      <c r="P728" s="23"/>
      <c r="Q728" s="110" t="s">
        <v>530</v>
      </c>
      <c r="R728" s="110" t="s">
        <v>703</v>
      </c>
      <c r="S728" s="110">
        <v>0.08</v>
      </c>
      <c r="T728" s="110"/>
      <c r="U728" s="110"/>
      <c r="V728" s="110">
        <v>14</v>
      </c>
      <c r="W728" s="110">
        <v>40</v>
      </c>
      <c r="X728" s="110"/>
      <c r="Y728" s="110">
        <v>1936</v>
      </c>
      <c r="Z728" s="110"/>
      <c r="AA728" s="110">
        <v>25</v>
      </c>
      <c r="AB728" s="110">
        <v>0.5</v>
      </c>
      <c r="AC728" s="110"/>
      <c r="AD728" s="110">
        <v>3404</v>
      </c>
      <c r="AE728" s="110">
        <v>16540</v>
      </c>
      <c r="AF728" s="110">
        <v>1132</v>
      </c>
      <c r="AG728" s="110">
        <v>1</v>
      </c>
      <c r="AH728" s="110">
        <v>17</v>
      </c>
      <c r="AI728" s="110">
        <v>8</v>
      </c>
      <c r="AO728" s="29">
        <f t="shared" si="6"/>
        <v>1</v>
      </c>
      <c r="AP728" s="14">
        <f t="shared" si="8"/>
        <v>0.08</v>
      </c>
      <c r="AQ728" s="15">
        <f t="shared" si="9"/>
        <v>0.5</v>
      </c>
      <c r="AR728" s="16">
        <f t="shared" si="10"/>
        <v>0.19359999999999999</v>
      </c>
      <c r="AS728" s="16">
        <f t="shared" si="11"/>
        <v>4.0000000000000001E-3</v>
      </c>
      <c r="AT728" s="16">
        <f t="shared" si="12"/>
        <v>1.4E-3</v>
      </c>
      <c r="AU728" s="17" t="e">
        <f>IF(AR728&lt;&gt;"",(($AP728*$BB$4/31.1034768*$BB$5)+($AQ728*$BC$4/31.1034768*$BC$5)+($AR728*$BA$4/100*$BA$5)+($AS728*$BD$4/100*$BD$5)+($AT728*$BE$4/100*$BE$5))/($BB$4*$BB$5/31.1034768),AP728)</f>
        <v>#DIV/0!</v>
      </c>
      <c r="AV728" s="16" t="e">
        <f>IF(AR728&lt;&gt;"",(($AP728*$BB$4/31.1034768*$BB$5)+($AQ728*$BC$4/31.1034768*$BC$5)+($AR728*$BA$4/100*$BA$5)+($AS728*$BD$4/100*$BD$5)+($AT728*$BE$4/100*$BE$5))/($BA$4*$BA$5/100),($AP728*$BB$4/31.1034768*$BB$5)/($BA$4*$BA$5/100))</f>
        <v>#DIV/0!</v>
      </c>
      <c r="AW728" s="18">
        <f>IF(AR728&lt;&gt;"",($AP728*$BB$4/31.1034768)+($AQ728*$BC$4/31.1034768)+($AR728*$BA$4/100)+($AS728*$BD$4/100)+($AT728*$BE$4/100),($AP728*$BB$4/31.1034768))</f>
        <v>0</v>
      </c>
      <c r="AX728" s="19">
        <f>IF(AR728&lt;&gt;"",(AR728+($AS728*$BD$6)+($AT728*$BE$6)+($AP728*$BB$6)+($AQ728*$BC$6)),"")</f>
        <v>0.19359999999999999</v>
      </c>
      <c r="BA728" s="19"/>
      <c r="BB728" s="14"/>
      <c r="BC728" s="15"/>
      <c r="BD728" s="16"/>
      <c r="BE728" s="16"/>
      <c r="BF728" s="19"/>
      <c r="BG728" s="14"/>
      <c r="BI728" s="111" t="s">
        <v>132</v>
      </c>
      <c r="BJ728" s="31" t="s">
        <v>62</v>
      </c>
    </row>
    <row r="729" spans="1:67" s="20" customFormat="1" ht="12" customHeight="1" x14ac:dyDescent="0.2">
      <c r="A729" s="23" t="s">
        <v>704</v>
      </c>
      <c r="B729" s="20" t="s">
        <v>697</v>
      </c>
      <c r="C729" s="86">
        <v>58</v>
      </c>
      <c r="D729" s="86">
        <v>59.12</v>
      </c>
      <c r="E729" s="25">
        <f t="shared" si="7"/>
        <v>1.1199999999999974</v>
      </c>
      <c r="F729" s="23" t="s">
        <v>54</v>
      </c>
      <c r="H729" s="20" t="s">
        <v>263</v>
      </c>
      <c r="I729" s="26" t="s">
        <v>129</v>
      </c>
      <c r="J729" s="26"/>
      <c r="M729" s="20" t="s">
        <v>528</v>
      </c>
      <c r="N729" s="20" t="s">
        <v>75</v>
      </c>
      <c r="O729" s="23" t="s">
        <v>132</v>
      </c>
      <c r="P729" s="23"/>
      <c r="Q729" s="110" t="s">
        <v>530</v>
      </c>
      <c r="R729" s="110" t="s">
        <v>704</v>
      </c>
      <c r="S729" s="110">
        <v>0.08</v>
      </c>
      <c r="T729" s="110"/>
      <c r="U729" s="110"/>
      <c r="V729" s="110">
        <v>35</v>
      </c>
      <c r="W729" s="110">
        <v>41</v>
      </c>
      <c r="X729" s="110"/>
      <c r="Y729" s="110">
        <v>895</v>
      </c>
      <c r="Z729" s="110"/>
      <c r="AA729" s="110">
        <v>30</v>
      </c>
      <c r="AB729" s="110">
        <v>0.5</v>
      </c>
      <c r="AC729" s="110"/>
      <c r="AD729" s="110">
        <v>8250</v>
      </c>
      <c r="AE729" s="110">
        <v>17515</v>
      </c>
      <c r="AF729" s="110">
        <v>652</v>
      </c>
      <c r="AG729" s="110">
        <v>1</v>
      </c>
      <c r="AH729" s="110">
        <v>16</v>
      </c>
      <c r="AI729" s="110">
        <v>13</v>
      </c>
      <c r="AO729" s="29">
        <f t="shared" si="6"/>
        <v>1.1199999999999974</v>
      </c>
      <c r="AP729" s="14">
        <f t="shared" si="8"/>
        <v>0.08</v>
      </c>
      <c r="AQ729" s="15">
        <f t="shared" si="9"/>
        <v>0.5</v>
      </c>
      <c r="AR729" s="16">
        <f t="shared" si="10"/>
        <v>8.9499999999999996E-2</v>
      </c>
      <c r="AS729" s="16">
        <f t="shared" si="11"/>
        <v>4.1000000000000003E-3</v>
      </c>
      <c r="AT729" s="16">
        <f t="shared" si="12"/>
        <v>3.5000000000000001E-3</v>
      </c>
      <c r="AU729" s="17" t="e">
        <f>IF(AR729&lt;&gt;"",(($AP729*$BB$4/31.1034768*$BB$5)+($AQ729*$BC$4/31.1034768*$BC$5)+($AR729*$BA$4/100*$BA$5)+($AS729*$BD$4/100*$BD$5)+($AT729*$BE$4/100*$BE$5))/($BB$4*$BB$5/31.1034768),AP729)</f>
        <v>#DIV/0!</v>
      </c>
      <c r="AV729" s="16" t="e">
        <f>IF(AR729&lt;&gt;"",(($AP729*$BB$4/31.1034768*$BB$5)+($AQ729*$BC$4/31.1034768*$BC$5)+($AR729*$BA$4/100*$BA$5)+($AS729*$BD$4/100*$BD$5)+($AT729*$BE$4/100*$BE$5))/($BA$4*$BA$5/100),($AP729*$BB$4/31.1034768*$BB$5)/($BA$4*$BA$5/100))</f>
        <v>#DIV/0!</v>
      </c>
      <c r="AW729" s="18">
        <f>IF(AR729&lt;&gt;"",($AP729*$BB$4/31.1034768)+($AQ729*$BC$4/31.1034768)+($AR729*$BA$4/100)+($AS729*$BD$4/100)+($AT729*$BE$4/100),($AP729*$BB$4/31.1034768))</f>
        <v>0</v>
      </c>
      <c r="AX729" s="19">
        <f>IF(AR729&lt;&gt;"",(AR729+($AS729*$BD$6)+($AT729*$BE$6)+($AP729*$BB$6)+($AQ729*$BC$6)),"")</f>
        <v>8.9499999999999996E-2</v>
      </c>
      <c r="BA729" s="19"/>
      <c r="BB729" s="14"/>
      <c r="BC729" s="15"/>
      <c r="BD729" s="16"/>
      <c r="BE729" s="16"/>
      <c r="BF729" s="19"/>
      <c r="BG729" s="14"/>
      <c r="BI729" s="111" t="s">
        <v>132</v>
      </c>
      <c r="BJ729" s="31" t="s">
        <v>62</v>
      </c>
    </row>
    <row r="730" spans="1:67" s="20" customFormat="1" ht="12" customHeight="1" x14ac:dyDescent="0.2">
      <c r="A730" s="56" t="s">
        <v>705</v>
      </c>
      <c r="B730" s="57" t="s">
        <v>697</v>
      </c>
      <c r="C730" s="91">
        <v>58</v>
      </c>
      <c r="D730" s="91">
        <v>59.12</v>
      </c>
      <c r="E730" s="92">
        <f t="shared" si="7"/>
        <v>1.1199999999999974</v>
      </c>
      <c r="F730" s="56" t="s">
        <v>76</v>
      </c>
      <c r="G730" s="57" t="s">
        <v>704</v>
      </c>
      <c r="H730" s="57" t="s">
        <v>263</v>
      </c>
      <c r="I730" s="60" t="s">
        <v>129</v>
      </c>
      <c r="J730" s="60"/>
      <c r="K730" s="57"/>
      <c r="L730" s="57"/>
      <c r="M730" s="57" t="s">
        <v>528</v>
      </c>
      <c r="N730" s="57" t="s">
        <v>75</v>
      </c>
      <c r="O730" s="56" t="s">
        <v>132</v>
      </c>
      <c r="P730" s="56"/>
      <c r="Q730" s="110" t="s">
        <v>530</v>
      </c>
      <c r="R730" s="110" t="s">
        <v>705</v>
      </c>
      <c r="S730" s="110">
        <v>0.04</v>
      </c>
      <c r="T730" s="110"/>
      <c r="U730" s="110"/>
      <c r="V730" s="110">
        <v>42</v>
      </c>
      <c r="W730" s="110">
        <v>49</v>
      </c>
      <c r="X730" s="110"/>
      <c r="Y730" s="110">
        <v>920</v>
      </c>
      <c r="Z730" s="110"/>
      <c r="AA730" s="110">
        <v>27</v>
      </c>
      <c r="AB730" s="110">
        <v>0.5</v>
      </c>
      <c r="AC730" s="110"/>
      <c r="AD730" s="110">
        <v>6435</v>
      </c>
      <c r="AE730" s="110">
        <v>15865</v>
      </c>
      <c r="AF730" s="110">
        <v>614</v>
      </c>
      <c r="AG730" s="110">
        <v>1</v>
      </c>
      <c r="AH730" s="110">
        <v>16</v>
      </c>
      <c r="AI730" s="110">
        <v>10</v>
      </c>
      <c r="AK730" s="57"/>
      <c r="AL730" s="57"/>
      <c r="AM730" s="57"/>
      <c r="AN730" s="57"/>
      <c r="AO730" s="62">
        <f t="shared" si="6"/>
        <v>1.1199999999999974</v>
      </c>
      <c r="AP730" s="14">
        <f t="shared" si="8"/>
        <v>0.04</v>
      </c>
      <c r="AQ730" s="15">
        <f t="shared" si="9"/>
        <v>0.5</v>
      </c>
      <c r="AR730" s="16">
        <f t="shared" si="10"/>
        <v>9.1999999999999998E-2</v>
      </c>
      <c r="AS730" s="16">
        <f t="shared" si="11"/>
        <v>4.8999999999999998E-3</v>
      </c>
      <c r="AT730" s="16">
        <f t="shared" si="12"/>
        <v>4.1999999999999997E-3</v>
      </c>
      <c r="AU730" s="17" t="e">
        <f>IF(AR730&lt;&gt;"",(($AP730*$BB$4/31.1034768*$BB$5)+($AQ730*$BC$4/31.1034768*$BC$5)+($AR730*$BA$4/100*$BA$5)+($AS730*$BD$4/100*$BD$5)+($AT730*$BE$4/100*$BE$5))/($BB$4*$BB$5/31.1034768),AP730)</f>
        <v>#DIV/0!</v>
      </c>
      <c r="AV730" s="16" t="e">
        <f>IF(AR730&lt;&gt;"",(($AP730*$BB$4/31.1034768*$BB$5)+($AQ730*$BC$4/31.1034768*$BC$5)+($AR730*$BA$4/100*$BA$5)+($AS730*$BD$4/100*$BD$5)+($AT730*$BE$4/100*$BE$5))/($BA$4*$BA$5/100),($AP730*$BB$4/31.1034768*$BB$5)/($BA$4*$BA$5/100))</f>
        <v>#DIV/0!</v>
      </c>
      <c r="AW730" s="18">
        <f>IF(AR730&lt;&gt;"",($AP730*$BB$4/31.1034768)+($AQ730*$BC$4/31.1034768)+($AR730*$BA$4/100)+($AS730*$BD$4/100)+($AT730*$BE$4/100),($AP730*$BB$4/31.1034768))</f>
        <v>0</v>
      </c>
      <c r="AX730" s="19">
        <f>IF(AR730&lt;&gt;"",(AR730+($AS730*$BD$6)+($AT730*$BE$6)+($AP730*$BB$6)+($AQ730*$BC$6)),"")</f>
        <v>9.1999999999999998E-2</v>
      </c>
      <c r="BA730" s="19"/>
      <c r="BB730" s="14"/>
      <c r="BC730" s="15"/>
      <c r="BD730" s="16"/>
      <c r="BE730" s="16"/>
      <c r="BF730" s="19"/>
      <c r="BG730" s="14"/>
      <c r="BI730" s="111" t="s">
        <v>132</v>
      </c>
      <c r="BJ730" s="31" t="s">
        <v>62</v>
      </c>
    </row>
    <row r="731" spans="1:67" s="20" customFormat="1" ht="12" customHeight="1" x14ac:dyDescent="0.2">
      <c r="A731" s="68" t="s">
        <v>706</v>
      </c>
      <c r="B731" s="69" t="s">
        <v>697</v>
      </c>
      <c r="C731" s="94">
        <v>58</v>
      </c>
      <c r="D731" s="94">
        <v>59.12</v>
      </c>
      <c r="E731" s="95">
        <f t="shared" si="7"/>
        <v>1.1199999999999974</v>
      </c>
      <c r="F731" s="68" t="s">
        <v>77</v>
      </c>
      <c r="G731" s="69" t="s">
        <v>243</v>
      </c>
      <c r="H731" s="69" t="s">
        <v>79</v>
      </c>
      <c r="I731" s="72" t="s">
        <v>69</v>
      </c>
      <c r="J731" s="72"/>
      <c r="K731" s="69"/>
      <c r="L731" s="69"/>
      <c r="M731" s="69" t="s">
        <v>528</v>
      </c>
      <c r="N731" s="69"/>
      <c r="O731" s="68" t="s">
        <v>132</v>
      </c>
      <c r="P731" s="68"/>
      <c r="Q731" s="110" t="s">
        <v>530</v>
      </c>
      <c r="R731" s="110" t="s">
        <v>706</v>
      </c>
      <c r="S731" s="110">
        <v>1.25</v>
      </c>
      <c r="T731" s="110"/>
      <c r="U731" s="110"/>
      <c r="V731" s="110">
        <v>12925</v>
      </c>
      <c r="W731" s="110" t="s">
        <v>214</v>
      </c>
      <c r="X731" s="110">
        <v>11618</v>
      </c>
      <c r="Y731" s="110" t="s">
        <v>214</v>
      </c>
      <c r="Z731" s="110">
        <v>33923</v>
      </c>
      <c r="AA731" s="110">
        <v>1052</v>
      </c>
      <c r="AB731" s="110">
        <v>21</v>
      </c>
      <c r="AC731" s="110"/>
      <c r="AD731" s="110">
        <v>22150</v>
      </c>
      <c r="AE731" s="110">
        <v>49150</v>
      </c>
      <c r="AF731" s="110">
        <v>857</v>
      </c>
      <c r="AG731" s="110">
        <v>117</v>
      </c>
      <c r="AH731" s="110">
        <v>31</v>
      </c>
      <c r="AI731" s="110">
        <v>94</v>
      </c>
      <c r="AK731" s="69"/>
      <c r="AL731" s="69"/>
      <c r="AM731" s="69"/>
      <c r="AN731" s="69"/>
      <c r="AO731" s="29">
        <f t="shared" si="6"/>
        <v>1.1199999999999974</v>
      </c>
      <c r="AP731" s="14">
        <f t="shared" si="8"/>
        <v>1.25</v>
      </c>
      <c r="AQ731" s="15">
        <f t="shared" si="9"/>
        <v>21</v>
      </c>
      <c r="AR731" s="16">
        <f t="shared" si="10"/>
        <v>3.3923000000000001</v>
      </c>
      <c r="AS731" s="16">
        <f t="shared" si="11"/>
        <v>1.1617999999999999</v>
      </c>
      <c r="AT731" s="16">
        <f t="shared" si="12"/>
        <v>1.2925</v>
      </c>
      <c r="AU731" s="17" t="e">
        <f>IF(AR731&lt;&gt;"",(($AP731*$BB$4/31.1034768*$BB$5)+($AQ731*$BC$4/31.1034768*$BC$5)+($AR731*$BA$4/100*$BA$5)+($AS731*$BD$4/100*$BD$5)+($AT731*$BE$4/100*$BE$5))/($BB$4*$BB$5/31.1034768),AP731)</f>
        <v>#DIV/0!</v>
      </c>
      <c r="AV731" s="16" t="e">
        <f>IF(AR731&lt;&gt;"",(($AP731*$BB$4/31.1034768*$BB$5)+($AQ731*$BC$4/31.1034768*$BC$5)+($AR731*$BA$4/100*$BA$5)+($AS731*$BD$4/100*$BD$5)+($AT731*$BE$4/100*$BE$5))/($BA$4*$BA$5/100),($AP731*$BB$4/31.1034768*$BB$5)/($BA$4*$BA$5/100))</f>
        <v>#DIV/0!</v>
      </c>
      <c r="AW731" s="18">
        <f>IF(AR731&lt;&gt;"",($AP731*$BB$4/31.1034768)+($AQ731*$BC$4/31.1034768)+($AR731*$BA$4/100)+($AS731*$BD$4/100)+($AT731*$BE$4/100),($AP731*$BB$4/31.1034768))</f>
        <v>0</v>
      </c>
      <c r="AX731" s="19">
        <f>IF(AR731&lt;&gt;"",(AR731+($AS731*$BD$6)+($AT731*$BE$6)+($AP731*$BB$6)+($AQ731*$BC$6)),"")</f>
        <v>3.3923000000000001</v>
      </c>
      <c r="BA731" s="19"/>
      <c r="BB731" s="14"/>
      <c r="BC731" s="15"/>
      <c r="BD731" s="16"/>
      <c r="BE731" s="16"/>
      <c r="BF731" s="19"/>
      <c r="BG731" s="14"/>
      <c r="BI731" s="111" t="s">
        <v>132</v>
      </c>
      <c r="BJ731" s="31" t="s">
        <v>62</v>
      </c>
    </row>
    <row r="732" spans="1:67" s="20" customFormat="1" ht="12" customHeight="1" x14ac:dyDescent="0.2">
      <c r="A732" s="23" t="s">
        <v>707</v>
      </c>
      <c r="B732" s="20" t="s">
        <v>697</v>
      </c>
      <c r="C732" s="86">
        <v>59.12</v>
      </c>
      <c r="D732" s="86">
        <v>60</v>
      </c>
      <c r="E732" s="25">
        <f t="shared" si="7"/>
        <v>0.88000000000000256</v>
      </c>
      <c r="F732" s="23" t="s">
        <v>54</v>
      </c>
      <c r="H732" s="20" t="s">
        <v>263</v>
      </c>
      <c r="I732" s="26" t="s">
        <v>129</v>
      </c>
      <c r="J732" s="26"/>
      <c r="M732" s="20" t="s">
        <v>528</v>
      </c>
      <c r="O732" s="23" t="s">
        <v>132</v>
      </c>
      <c r="P732" s="23"/>
      <c r="Q732" s="110" t="s">
        <v>530</v>
      </c>
      <c r="R732" s="110" t="s">
        <v>707</v>
      </c>
      <c r="S732" s="110">
        <v>0.05</v>
      </c>
      <c r="T732" s="110"/>
      <c r="U732" s="110"/>
      <c r="V732" s="110">
        <v>165</v>
      </c>
      <c r="W732" s="110">
        <v>813</v>
      </c>
      <c r="X732" s="110"/>
      <c r="Y732" s="110" t="s">
        <v>214</v>
      </c>
      <c r="Z732" s="110">
        <v>11897</v>
      </c>
      <c r="AA732" s="110">
        <v>206</v>
      </c>
      <c r="AB732" s="110">
        <v>0.5</v>
      </c>
      <c r="AC732" s="110"/>
      <c r="AD732" s="110">
        <v>13965</v>
      </c>
      <c r="AE732" s="110">
        <v>32610</v>
      </c>
      <c r="AF732" s="110">
        <v>1827</v>
      </c>
      <c r="AG732" s="110">
        <v>12</v>
      </c>
      <c r="AH732" s="110">
        <v>23</v>
      </c>
      <c r="AI732" s="110">
        <v>49</v>
      </c>
      <c r="AO732" s="29">
        <f t="shared" si="6"/>
        <v>0.88000000000000256</v>
      </c>
      <c r="AP732" s="14">
        <f t="shared" si="8"/>
        <v>0.05</v>
      </c>
      <c r="AQ732" s="15">
        <f t="shared" si="9"/>
        <v>0.5</v>
      </c>
      <c r="AR732" s="16">
        <f t="shared" si="10"/>
        <v>1.1897</v>
      </c>
      <c r="AS732" s="16">
        <f t="shared" si="11"/>
        <v>8.1299999999999997E-2</v>
      </c>
      <c r="AT732" s="16">
        <f t="shared" si="12"/>
        <v>1.6500000000000001E-2</v>
      </c>
      <c r="AU732" s="17" t="e">
        <f>IF(AR732&lt;&gt;"",(($AP732*$BB$4/31.1034768*$BB$5)+($AQ732*$BC$4/31.1034768*$BC$5)+($AR732*$BA$4/100*$BA$5)+($AS732*$BD$4/100*$BD$5)+($AT732*$BE$4/100*$BE$5))/($BB$4*$BB$5/31.1034768),AP732)</f>
        <v>#DIV/0!</v>
      </c>
      <c r="AV732" s="16" t="e">
        <f>IF(AR732&lt;&gt;"",(($AP732*$BB$4/31.1034768*$BB$5)+($AQ732*$BC$4/31.1034768*$BC$5)+($AR732*$BA$4/100*$BA$5)+($AS732*$BD$4/100*$BD$5)+($AT732*$BE$4/100*$BE$5))/($BA$4*$BA$5/100),($AP732*$BB$4/31.1034768*$BB$5)/($BA$4*$BA$5/100))</f>
        <v>#DIV/0!</v>
      </c>
      <c r="AW732" s="18">
        <f>IF(AR732&lt;&gt;"",($AP732*$BB$4/31.1034768)+($AQ732*$BC$4/31.1034768)+($AR732*$BA$4/100)+($AS732*$BD$4/100)+($AT732*$BE$4/100),($AP732*$BB$4/31.1034768))</f>
        <v>0</v>
      </c>
      <c r="AX732" s="19">
        <f>IF(AR732&lt;&gt;"",(AR732+($AS732*$BD$6)+($AT732*$BE$6)+($AP732*$BB$6)+($AQ732*$BC$6)),"")</f>
        <v>1.1897</v>
      </c>
      <c r="BA732" s="19"/>
      <c r="BB732" s="14"/>
      <c r="BC732" s="15"/>
      <c r="BD732" s="16"/>
      <c r="BE732" s="16"/>
      <c r="BF732" s="19"/>
      <c r="BG732" s="14"/>
      <c r="BI732" s="111" t="s">
        <v>132</v>
      </c>
      <c r="BJ732" s="31" t="s">
        <v>62</v>
      </c>
    </row>
    <row r="733" spans="1:67" s="20" customFormat="1" ht="12" customHeight="1" x14ac:dyDescent="0.2">
      <c r="A733" s="23" t="s">
        <v>708</v>
      </c>
      <c r="B733" s="20" t="s">
        <v>697</v>
      </c>
      <c r="C733" s="86">
        <v>60</v>
      </c>
      <c r="D733" s="86">
        <v>61.05</v>
      </c>
      <c r="E733" s="25">
        <f t="shared" si="7"/>
        <v>1.0499999999999972</v>
      </c>
      <c r="F733" s="23" t="s">
        <v>54</v>
      </c>
      <c r="H733" s="20" t="s">
        <v>263</v>
      </c>
      <c r="I733" s="26" t="s">
        <v>129</v>
      </c>
      <c r="J733" s="26"/>
      <c r="M733" s="20" t="s">
        <v>528</v>
      </c>
      <c r="O733" s="23" t="s">
        <v>132</v>
      </c>
      <c r="P733" s="23"/>
      <c r="Q733" s="110" t="s">
        <v>530</v>
      </c>
      <c r="R733" s="110" t="s">
        <v>708</v>
      </c>
      <c r="S733" s="110">
        <v>1.02</v>
      </c>
      <c r="T733" s="110">
        <v>0.95</v>
      </c>
      <c r="U733" s="110"/>
      <c r="V733" s="110">
        <v>607</v>
      </c>
      <c r="W733" s="110">
        <v>5495</v>
      </c>
      <c r="X733" s="110"/>
      <c r="Y733" s="110" t="s">
        <v>214</v>
      </c>
      <c r="Z733" s="110">
        <v>12086</v>
      </c>
      <c r="AA733" s="110">
        <v>284</v>
      </c>
      <c r="AB733" s="110" t="s">
        <v>215</v>
      </c>
      <c r="AC733" s="110">
        <v>641</v>
      </c>
      <c r="AD733" s="110">
        <v>86850</v>
      </c>
      <c r="AE733" s="110">
        <v>117900</v>
      </c>
      <c r="AF733" s="110">
        <v>5175</v>
      </c>
      <c r="AG733" s="110">
        <v>47</v>
      </c>
      <c r="AH733" s="110">
        <v>46</v>
      </c>
      <c r="AI733" s="110">
        <v>453</v>
      </c>
      <c r="AO733" s="102">
        <f t="shared" si="6"/>
        <v>1.0499999999999972</v>
      </c>
      <c r="AP733" s="14">
        <f t="shared" si="8"/>
        <v>0.98499999999999999</v>
      </c>
      <c r="AQ733" s="15">
        <f t="shared" si="9"/>
        <v>641</v>
      </c>
      <c r="AR733" s="16">
        <f t="shared" si="10"/>
        <v>1.2085999999999999</v>
      </c>
      <c r="AS733" s="16">
        <f t="shared" si="11"/>
        <v>0.54949999999999999</v>
      </c>
      <c r="AT733" s="16">
        <f t="shared" si="12"/>
        <v>6.0699999999999997E-2</v>
      </c>
      <c r="AU733" s="17" t="e">
        <f>IF(AR733&lt;&gt;"",(($AP733*$BB$4/31.1034768*$BB$5)+($AQ733*$BC$4/31.1034768*$BC$5)+($AR733*$BA$4/100*$BA$5)+($AS733*$BD$4/100*$BD$5)+($AT733*$BE$4/100*$BE$5))/($BB$4*$BB$5/31.1034768),AP733)</f>
        <v>#DIV/0!</v>
      </c>
      <c r="AV733" s="16" t="e">
        <f>IF(AR733&lt;&gt;"",(($AP733*$BB$4/31.1034768*$BB$5)+($AQ733*$BC$4/31.1034768*$BC$5)+($AR733*$BA$4/100*$BA$5)+($AS733*$BD$4/100*$BD$5)+($AT733*$BE$4/100*$BE$5))/($BA$4*$BA$5/100),($AP733*$BB$4/31.1034768*$BB$5)/($BA$4*$BA$5/100))</f>
        <v>#DIV/0!</v>
      </c>
      <c r="AW733" s="18">
        <f>IF(AR733&lt;&gt;"",($AP733*$BB$4/31.1034768)+($AQ733*$BC$4/31.1034768)+($AR733*$BA$4/100)+($AS733*$BD$4/100)+($AT733*$BE$4/100),($AP733*$BB$4/31.1034768))</f>
        <v>0</v>
      </c>
      <c r="AX733" s="19">
        <f>IF(AR733&lt;&gt;"",(AR733+($AS733*$BD$6)+($AT733*$BE$6)+($AP733*$BB$6)+($AQ733*$BC$6)),"")</f>
        <v>1.2085999999999999</v>
      </c>
      <c r="AZ733" s="115"/>
      <c r="BA733" s="19"/>
      <c r="BB733" s="102">
        <v>1.0499999999999972</v>
      </c>
      <c r="BC733" s="14">
        <v>0.98499999999999999</v>
      </c>
      <c r="BD733" s="15">
        <v>641</v>
      </c>
      <c r="BE733" s="16">
        <v>1.2085999999999999</v>
      </c>
      <c r="BF733" s="16">
        <v>0.54949999999999999</v>
      </c>
      <c r="BG733" s="16">
        <v>6.0699999999999997E-2</v>
      </c>
      <c r="BH733" s="17">
        <v>11.758141697657123</v>
      </c>
      <c r="BI733" s="111" t="s">
        <v>132</v>
      </c>
      <c r="BJ733" s="31" t="s">
        <v>62</v>
      </c>
      <c r="BK733" s="16">
        <v>12.485428713344747</v>
      </c>
      <c r="BL733" s="18">
        <v>434.70113235681993</v>
      </c>
      <c r="BM733" s="19">
        <v>16.028610129999997</v>
      </c>
    </row>
    <row r="734" spans="1:67" s="20" customFormat="1" ht="12" customHeight="1" x14ac:dyDescent="0.2">
      <c r="A734" s="23" t="s">
        <v>709</v>
      </c>
      <c r="B734" s="20" t="s">
        <v>697</v>
      </c>
      <c r="C734" s="86">
        <v>61.05</v>
      </c>
      <c r="D734" s="86">
        <v>62.33</v>
      </c>
      <c r="E734" s="25">
        <f t="shared" si="7"/>
        <v>1.2800000000000011</v>
      </c>
      <c r="F734" s="23" t="s">
        <v>54</v>
      </c>
      <c r="H734" s="20" t="s">
        <v>263</v>
      </c>
      <c r="I734" s="26" t="s">
        <v>129</v>
      </c>
      <c r="J734" s="26"/>
      <c r="M734" s="20" t="s">
        <v>528</v>
      </c>
      <c r="O734" s="23" t="s">
        <v>150</v>
      </c>
      <c r="P734" s="23"/>
      <c r="Q734" s="110" t="s">
        <v>530</v>
      </c>
      <c r="R734" s="110" t="s">
        <v>709</v>
      </c>
      <c r="S734" s="110">
        <v>0.93</v>
      </c>
      <c r="T734" s="110"/>
      <c r="U734" s="110"/>
      <c r="V734" s="110">
        <v>5068</v>
      </c>
      <c r="W734" s="110" t="s">
        <v>214</v>
      </c>
      <c r="X734" s="110">
        <v>14932</v>
      </c>
      <c r="Y734" s="110" t="s">
        <v>214</v>
      </c>
      <c r="Z734" s="110">
        <v>73921</v>
      </c>
      <c r="AA734" s="110">
        <v>3587</v>
      </c>
      <c r="AB734" s="110">
        <v>92</v>
      </c>
      <c r="AC734" s="110">
        <v>96</v>
      </c>
      <c r="AD734" s="110">
        <v>146700</v>
      </c>
      <c r="AE734" s="110">
        <v>253950</v>
      </c>
      <c r="AF734" s="110">
        <v>13070</v>
      </c>
      <c r="AG734" s="110">
        <v>522</v>
      </c>
      <c r="AH734" s="110">
        <v>89</v>
      </c>
      <c r="AI734" s="110">
        <v>541</v>
      </c>
      <c r="AO734" s="102">
        <f t="shared" si="6"/>
        <v>1.2800000000000011</v>
      </c>
      <c r="AP734" s="14">
        <f t="shared" si="8"/>
        <v>0.93</v>
      </c>
      <c r="AQ734" s="15">
        <f t="shared" si="9"/>
        <v>96</v>
      </c>
      <c r="AR734" s="16">
        <f t="shared" si="10"/>
        <v>7.3921000000000001</v>
      </c>
      <c r="AS734" s="16">
        <f t="shared" si="11"/>
        <v>1.4932000000000001</v>
      </c>
      <c r="AT734" s="16">
        <f t="shared" si="12"/>
        <v>0.50680000000000003</v>
      </c>
      <c r="AU734" s="17" t="e">
        <f>IF(AR734&lt;&gt;"",(($AP734*$BB$4/31.1034768*$BB$5)+($AQ734*$BC$4/31.1034768*$BC$5)+($AR734*$BA$4/100*$BA$5)+($AS734*$BD$4/100*$BD$5)+($AT734*$BE$4/100*$BE$5))/($BB$4*$BB$5/31.1034768),AP734)</f>
        <v>#DIV/0!</v>
      </c>
      <c r="AV734" s="16" t="e">
        <f>IF(AR734&lt;&gt;"",(($AP734*$BB$4/31.1034768*$BB$5)+($AQ734*$BC$4/31.1034768*$BC$5)+($AR734*$BA$4/100*$BA$5)+($AS734*$BD$4/100*$BD$5)+($AT734*$BE$4/100*$BE$5))/($BA$4*$BA$5/100),($AP734*$BB$4/31.1034768*$BB$5)/($BA$4*$BA$5/100))</f>
        <v>#DIV/0!</v>
      </c>
      <c r="AW734" s="18">
        <f>IF(AR734&lt;&gt;"",($AP734*$BB$4/31.1034768)+($AQ734*$BC$4/31.1034768)+($AR734*$BA$4/100)+($AS734*$BD$4/100)+($AT734*$BE$4/100),($AP734*$BB$4/31.1034768))</f>
        <v>0</v>
      </c>
      <c r="AX734" s="19">
        <f>IF(AR734&lt;&gt;"",(AR734+($AS734*$BD$6)+($AT734*$BE$6)+($AP734*$BB$6)+($AQ734*$BC$6)),"")</f>
        <v>7.3921000000000001</v>
      </c>
      <c r="AZ734" s="115"/>
      <c r="BA734" s="19"/>
      <c r="BB734" s="102">
        <v>1.2800000000000011</v>
      </c>
      <c r="BC734" s="14">
        <v>0.93</v>
      </c>
      <c r="BD734" s="15">
        <v>96</v>
      </c>
      <c r="BE734" s="16">
        <v>7.3921000000000001</v>
      </c>
      <c r="BF734" s="16">
        <v>1.4932000000000001</v>
      </c>
      <c r="BG734" s="16">
        <v>0.50680000000000003</v>
      </c>
      <c r="BH734" s="17">
        <v>11.057761461444493</v>
      </c>
      <c r="BI734" s="55" t="s">
        <v>150</v>
      </c>
      <c r="BJ734" s="31" t="s">
        <v>62</v>
      </c>
      <c r="BK734" s="16">
        <v>11.741727222384595</v>
      </c>
      <c r="BL734" s="18">
        <v>382.75443128000148</v>
      </c>
      <c r="BM734" s="19">
        <v>12.201466479999999</v>
      </c>
    </row>
    <row r="735" spans="1:67" s="20" customFormat="1" ht="12" customHeight="1" x14ac:dyDescent="0.2">
      <c r="A735" s="23" t="s">
        <v>710</v>
      </c>
      <c r="B735" s="20" t="s">
        <v>697</v>
      </c>
      <c r="C735" s="86">
        <v>62.33</v>
      </c>
      <c r="D735" s="86">
        <v>63.35</v>
      </c>
      <c r="E735" s="25">
        <f t="shared" si="7"/>
        <v>1.0200000000000031</v>
      </c>
      <c r="F735" s="23" t="s">
        <v>54</v>
      </c>
      <c r="H735" s="20" t="s">
        <v>263</v>
      </c>
      <c r="I735" s="26" t="s">
        <v>129</v>
      </c>
      <c r="J735" s="26"/>
      <c r="M735" s="20" t="s">
        <v>528</v>
      </c>
      <c r="O735" s="23" t="s">
        <v>150</v>
      </c>
      <c r="P735" s="23"/>
      <c r="Q735" s="110" t="s">
        <v>530</v>
      </c>
      <c r="R735" s="110" t="s">
        <v>710</v>
      </c>
      <c r="S735" s="110">
        <v>1.05</v>
      </c>
      <c r="T735" s="110"/>
      <c r="U735" s="110"/>
      <c r="V735" s="110">
        <v>4210</v>
      </c>
      <c r="W735" s="110" t="s">
        <v>214</v>
      </c>
      <c r="X735" s="110">
        <v>33121</v>
      </c>
      <c r="Y735" s="110" t="s">
        <v>214</v>
      </c>
      <c r="Z735" s="110">
        <v>61458</v>
      </c>
      <c r="AA735" s="110">
        <v>1953</v>
      </c>
      <c r="AB735" s="110" t="s">
        <v>215</v>
      </c>
      <c r="AC735" s="110">
        <v>236</v>
      </c>
      <c r="AD735" s="110">
        <v>138700</v>
      </c>
      <c r="AE735" s="110">
        <v>202800</v>
      </c>
      <c r="AF735" s="110">
        <v>24275</v>
      </c>
      <c r="AG735" s="110">
        <v>302</v>
      </c>
      <c r="AH735" s="110">
        <v>78</v>
      </c>
      <c r="AI735" s="110">
        <v>1020</v>
      </c>
      <c r="AO735" s="102">
        <f t="shared" si="6"/>
        <v>1.0200000000000031</v>
      </c>
      <c r="AP735" s="14">
        <f t="shared" si="8"/>
        <v>1.05</v>
      </c>
      <c r="AQ735" s="15">
        <f t="shared" si="9"/>
        <v>236</v>
      </c>
      <c r="AR735" s="16">
        <f t="shared" si="10"/>
        <v>6.1458000000000004</v>
      </c>
      <c r="AS735" s="16">
        <f t="shared" si="11"/>
        <v>3.3121</v>
      </c>
      <c r="AT735" s="16">
        <f t="shared" si="12"/>
        <v>0.42099999999999999</v>
      </c>
      <c r="AU735" s="17" t="e">
        <f>IF(AR735&lt;&gt;"",(($AP735*$BB$4/31.1034768*$BB$5)+($AQ735*$BC$4/31.1034768*$BC$5)+($AR735*$BA$4/100*$BA$5)+($AS735*$BD$4/100*$BD$5)+($AT735*$BE$4/100*$BE$5))/($BB$4*$BB$5/31.1034768),AP735)</f>
        <v>#DIV/0!</v>
      </c>
      <c r="AV735" s="16" t="e">
        <f>IF(AR735&lt;&gt;"",(($AP735*$BB$4/31.1034768*$BB$5)+($AQ735*$BC$4/31.1034768*$BC$5)+($AR735*$BA$4/100*$BA$5)+($AS735*$BD$4/100*$BD$5)+($AT735*$BE$4/100*$BE$5))/($BA$4*$BA$5/100),($AP735*$BB$4/31.1034768*$BB$5)/($BA$4*$BA$5/100))</f>
        <v>#DIV/0!</v>
      </c>
      <c r="AW735" s="18">
        <f>IF(AR735&lt;&gt;"",($AP735*$BB$4/31.1034768)+($AQ735*$BC$4/31.1034768)+($AR735*$BA$4/100)+($AS735*$BD$4/100)+($AT735*$BE$4/100),($AP735*$BB$4/31.1034768))</f>
        <v>0</v>
      </c>
      <c r="AX735" s="19">
        <f>IF(AR735&lt;&gt;"",(AR735+($AS735*$BD$6)+($AT735*$BE$6)+($AP735*$BB$6)+($AQ735*$BC$6)),"")</f>
        <v>6.1458000000000004</v>
      </c>
      <c r="AZ735" s="115"/>
      <c r="BB735" s="102">
        <v>1.0200000000000031</v>
      </c>
      <c r="BC735" s="14">
        <v>1.05</v>
      </c>
      <c r="BD735" s="15">
        <v>236</v>
      </c>
      <c r="BE735" s="16">
        <v>6.1458000000000004</v>
      </c>
      <c r="BF735" s="16">
        <v>3.3121</v>
      </c>
      <c r="BG735" s="16">
        <v>0.42099999999999999</v>
      </c>
      <c r="BH735" s="17">
        <v>12.733464192295324</v>
      </c>
      <c r="BI735" s="55" t="s">
        <v>150</v>
      </c>
      <c r="BJ735" s="31" t="s">
        <v>62</v>
      </c>
      <c r="BK735" s="16">
        <v>13.521078715908777</v>
      </c>
      <c r="BL735" s="18">
        <v>464.21011052647339</v>
      </c>
      <c r="BM735" s="19">
        <v>14.918107179999998</v>
      </c>
      <c r="BO735" s="90"/>
    </row>
    <row r="736" spans="1:67" s="20" customFormat="1" ht="12" customHeight="1" x14ac:dyDescent="0.2">
      <c r="A736" s="23" t="s">
        <v>711</v>
      </c>
      <c r="B736" s="20" t="s">
        <v>697</v>
      </c>
      <c r="C736" s="86">
        <v>63.35</v>
      </c>
      <c r="D736" s="86">
        <v>64.459999999999994</v>
      </c>
      <c r="E736" s="25">
        <f t="shared" si="7"/>
        <v>1.1099999999999923</v>
      </c>
      <c r="F736" s="23" t="s">
        <v>54</v>
      </c>
      <c r="H736" s="20" t="s">
        <v>263</v>
      </c>
      <c r="I736" s="26" t="s">
        <v>129</v>
      </c>
      <c r="J736" s="26"/>
      <c r="M736" s="20" t="s">
        <v>528</v>
      </c>
      <c r="O736" s="23" t="s">
        <v>150</v>
      </c>
      <c r="P736" s="23"/>
      <c r="Q736" s="110" t="s">
        <v>530</v>
      </c>
      <c r="R736" s="110" t="s">
        <v>711</v>
      </c>
      <c r="S736" s="110">
        <v>3.74</v>
      </c>
      <c r="T736" s="110">
        <v>4.1100000000000003</v>
      </c>
      <c r="U736" s="110">
        <v>3.34</v>
      </c>
      <c r="V736" s="110">
        <v>4227</v>
      </c>
      <c r="W736" s="110" t="s">
        <v>214</v>
      </c>
      <c r="X736" s="110">
        <v>32906</v>
      </c>
      <c r="Y736" s="110" t="s">
        <v>214</v>
      </c>
      <c r="Z736" s="110">
        <v>72707</v>
      </c>
      <c r="AA736" s="110">
        <v>2486</v>
      </c>
      <c r="AB736" s="110" t="s">
        <v>215</v>
      </c>
      <c r="AC736" s="110">
        <v>382</v>
      </c>
      <c r="AD736" s="110">
        <v>129250</v>
      </c>
      <c r="AE736" s="110">
        <v>181450</v>
      </c>
      <c r="AF736" s="110">
        <v>28645</v>
      </c>
      <c r="AG736" s="110">
        <v>441</v>
      </c>
      <c r="AH736" s="110">
        <v>61</v>
      </c>
      <c r="AI736" s="110">
        <v>1973</v>
      </c>
      <c r="AO736" s="102">
        <f t="shared" si="6"/>
        <v>1.1099999999999923</v>
      </c>
      <c r="AP736" s="14">
        <f t="shared" si="8"/>
        <v>3.7300000000000004</v>
      </c>
      <c r="AQ736" s="15">
        <f t="shared" si="9"/>
        <v>382</v>
      </c>
      <c r="AR736" s="16">
        <f t="shared" si="10"/>
        <v>7.2706999999999997</v>
      </c>
      <c r="AS736" s="16">
        <f t="shared" si="11"/>
        <v>3.2906</v>
      </c>
      <c r="AT736" s="16">
        <f t="shared" si="12"/>
        <v>0.42270000000000002</v>
      </c>
      <c r="AU736" s="17" t="e">
        <f>IF(AR736&lt;&gt;"",(($AP736*$BB$4/31.1034768*$BB$5)+($AQ736*$BC$4/31.1034768*$BC$5)+($AR736*$BA$4/100*$BA$5)+($AS736*$BD$4/100*$BD$5)+($AT736*$BE$4/100*$BE$5))/($BB$4*$BB$5/31.1034768),AP736)</f>
        <v>#DIV/0!</v>
      </c>
      <c r="AV736" s="16" t="e">
        <f>IF(AR736&lt;&gt;"",(($AP736*$BB$4/31.1034768*$BB$5)+($AQ736*$BC$4/31.1034768*$BC$5)+($AR736*$BA$4/100*$BA$5)+($AS736*$BD$4/100*$BD$5)+($AT736*$BE$4/100*$BE$5))/($BA$4*$BA$5/100),($AP736*$BB$4/31.1034768*$BB$5)/($BA$4*$BA$5/100))</f>
        <v>#DIV/0!</v>
      </c>
      <c r="AW736" s="18">
        <f>IF(AR736&lt;&gt;"",($AP736*$BB$4/31.1034768)+($AQ736*$BC$4/31.1034768)+($AR736*$BA$4/100)+($AS736*$BD$4/100)+($AT736*$BE$4/100),($AP736*$BB$4/31.1034768))</f>
        <v>0</v>
      </c>
      <c r="AX736" s="19">
        <f>IF(AR736&lt;&gt;"",(AR736+($AS736*$BD$6)+($AT736*$BE$6)+($AP736*$BB$6)+($AQ736*$BC$6)),"")</f>
        <v>7.2706999999999997</v>
      </c>
      <c r="AZ736" s="115"/>
      <c r="BB736" s="102">
        <v>1.1099999999999923</v>
      </c>
      <c r="BC736" s="14">
        <v>3.7300000000000004</v>
      </c>
      <c r="BD736" s="15">
        <v>382</v>
      </c>
      <c r="BE736" s="16">
        <v>7.2706999999999997</v>
      </c>
      <c r="BF736" s="16">
        <v>3.2906</v>
      </c>
      <c r="BG736" s="16">
        <v>0.42270000000000002</v>
      </c>
      <c r="BH736" s="17">
        <v>18.570491495192673</v>
      </c>
      <c r="BI736" s="55" t="s">
        <v>150</v>
      </c>
      <c r="BJ736" s="31" t="s">
        <v>62</v>
      </c>
      <c r="BK736" s="16">
        <v>19.719148969024808</v>
      </c>
      <c r="BL736" s="18">
        <v>685.27628003931966</v>
      </c>
      <c r="BM736" s="19">
        <v>21.742115909999999</v>
      </c>
      <c r="BO736" s="90"/>
    </row>
    <row r="737" spans="1:67" s="20" customFormat="1" ht="12" customHeight="1" x14ac:dyDescent="0.2">
      <c r="A737" s="23" t="s">
        <v>712</v>
      </c>
      <c r="B737" s="20" t="s">
        <v>697</v>
      </c>
      <c r="C737" s="86">
        <v>64.459999999999994</v>
      </c>
      <c r="D737" s="86">
        <v>65</v>
      </c>
      <c r="E737" s="25">
        <f t="shared" si="7"/>
        <v>0.54000000000000625</v>
      </c>
      <c r="F737" s="23" t="s">
        <v>54</v>
      </c>
      <c r="H737" s="20" t="s">
        <v>263</v>
      </c>
      <c r="I737" s="26" t="s">
        <v>129</v>
      </c>
      <c r="J737" s="26"/>
      <c r="M737" s="20" t="s">
        <v>528</v>
      </c>
      <c r="O737" s="23" t="s">
        <v>150</v>
      </c>
      <c r="P737" s="23"/>
      <c r="Q737" s="110" t="s">
        <v>530</v>
      </c>
      <c r="R737" s="110" t="s">
        <v>712</v>
      </c>
      <c r="S737" s="110">
        <v>1.25</v>
      </c>
      <c r="T737" s="110">
        <v>1.24</v>
      </c>
      <c r="U737" s="110"/>
      <c r="V737" s="110">
        <v>4925</v>
      </c>
      <c r="W737" s="110" t="s">
        <v>214</v>
      </c>
      <c r="X737" s="110">
        <v>25020</v>
      </c>
      <c r="Y737" s="110" t="s">
        <v>214</v>
      </c>
      <c r="Z737" s="110">
        <v>67650</v>
      </c>
      <c r="AA737" s="110">
        <v>7200</v>
      </c>
      <c r="AB737" s="110" t="s">
        <v>215</v>
      </c>
      <c r="AC737" s="110">
        <v>287</v>
      </c>
      <c r="AD737" s="110">
        <v>125500</v>
      </c>
      <c r="AE737" s="110">
        <v>248000</v>
      </c>
      <c r="AF737" s="110">
        <v>22710</v>
      </c>
      <c r="AG737" s="110">
        <v>598</v>
      </c>
      <c r="AH737" s="110">
        <v>106</v>
      </c>
      <c r="AI737" s="110">
        <v>765</v>
      </c>
      <c r="AO737" s="102">
        <f t="shared" ref="AO737:AO783" si="13">D737-C737</f>
        <v>0.54000000000000625</v>
      </c>
      <c r="AP737" s="14">
        <f t="shared" si="8"/>
        <v>1.2450000000000001</v>
      </c>
      <c r="AQ737" s="15">
        <f t="shared" si="9"/>
        <v>287</v>
      </c>
      <c r="AR737" s="16">
        <f t="shared" si="10"/>
        <v>6.7649999999999997</v>
      </c>
      <c r="AS737" s="16">
        <f t="shared" si="11"/>
        <v>2.5019999999999998</v>
      </c>
      <c r="AT737" s="16">
        <f t="shared" si="12"/>
        <v>0.49249999999999999</v>
      </c>
      <c r="AU737" s="17" t="e">
        <f>IF(AR737&lt;&gt;"",(($AP737*$BB$4/31.1034768*$BB$5)+($AQ737*$BC$4/31.1034768*$BC$5)+($AR737*$BA$4/100*$BA$5)+($AS737*$BD$4/100*$BD$5)+($AT737*$BE$4/100*$BE$5))/($BB$4*$BB$5/31.1034768),AP737)</f>
        <v>#DIV/0!</v>
      </c>
      <c r="AV737" s="16" t="e">
        <f>IF(AR737&lt;&gt;"",(($AP737*$BB$4/31.1034768*$BB$5)+($AQ737*$BC$4/31.1034768*$BC$5)+($AR737*$BA$4/100*$BA$5)+($AS737*$BD$4/100*$BD$5)+($AT737*$BE$4/100*$BE$5))/($BA$4*$BA$5/100),($AP737*$BB$4/31.1034768*$BB$5)/($BA$4*$BA$5/100))</f>
        <v>#DIV/0!</v>
      </c>
      <c r="AW737" s="18">
        <f>IF(AR737&lt;&gt;"",($AP737*$BB$4/31.1034768)+($AQ737*$BC$4/31.1034768)+($AR737*$BA$4/100)+($AS737*$BD$4/100)+($AT737*$BE$4/100),($AP737*$BB$4/31.1034768))</f>
        <v>0</v>
      </c>
      <c r="AX737" s="19">
        <f>IF(AR737&lt;&gt;"",(AR737+($AS737*$BD$6)+($AT737*$BE$6)+($AP737*$BB$6)+($AQ737*$BC$6)),"")</f>
        <v>6.7649999999999997</v>
      </c>
      <c r="AZ737" s="115"/>
      <c r="BB737" s="102">
        <v>0.54000000000000625</v>
      </c>
      <c r="BC737" s="14">
        <v>1.2450000000000001</v>
      </c>
      <c r="BD737" s="15">
        <v>287</v>
      </c>
      <c r="BE737" s="16">
        <v>6.7649999999999997</v>
      </c>
      <c r="BF737" s="16">
        <v>2.5019999999999998</v>
      </c>
      <c r="BG737" s="16">
        <v>0.49249999999999999</v>
      </c>
      <c r="BH737" s="17">
        <v>13.999107734650172</v>
      </c>
      <c r="BI737" s="55" t="s">
        <v>150</v>
      </c>
      <c r="BJ737" s="31" t="s">
        <v>62</v>
      </c>
      <c r="BK737" s="16">
        <v>14.865007257586859</v>
      </c>
      <c r="BL737" s="18">
        <v>502.47529010750333</v>
      </c>
      <c r="BM737" s="19">
        <v>16.452714350000001</v>
      </c>
      <c r="BO737" s="90"/>
    </row>
    <row r="738" spans="1:67" s="20" customFormat="1" ht="12" customHeight="1" x14ac:dyDescent="0.2">
      <c r="A738" s="23" t="s">
        <v>713</v>
      </c>
      <c r="B738" s="20" t="s">
        <v>697</v>
      </c>
      <c r="C738" s="86">
        <v>65</v>
      </c>
      <c r="D738" s="86">
        <v>66</v>
      </c>
      <c r="E738" s="25">
        <f t="shared" si="7"/>
        <v>1</v>
      </c>
      <c r="F738" s="23" t="s">
        <v>54</v>
      </c>
      <c r="H738" s="20" t="s">
        <v>263</v>
      </c>
      <c r="I738" s="26" t="s">
        <v>129</v>
      </c>
      <c r="J738" s="26"/>
      <c r="M738" s="20" t="s">
        <v>528</v>
      </c>
      <c r="O738" s="23" t="s">
        <v>150</v>
      </c>
      <c r="P738" s="23"/>
      <c r="Q738" s="110" t="s">
        <v>530</v>
      </c>
      <c r="R738" s="110" t="s">
        <v>713</v>
      </c>
      <c r="S738" s="110">
        <v>1.72</v>
      </c>
      <c r="T738" s="110">
        <v>1.61</v>
      </c>
      <c r="U738" s="110"/>
      <c r="V738" s="110">
        <v>3941</v>
      </c>
      <c r="W738" s="110" t="s">
        <v>214</v>
      </c>
      <c r="X738" s="110">
        <v>56986</v>
      </c>
      <c r="Y738" s="110" t="s">
        <v>214</v>
      </c>
      <c r="Z738" s="110">
        <v>133147</v>
      </c>
      <c r="AA738" s="110">
        <v>3326</v>
      </c>
      <c r="AB738" s="110" t="s">
        <v>215</v>
      </c>
      <c r="AC738" s="110">
        <v>700</v>
      </c>
      <c r="AD738" s="110">
        <v>128000</v>
      </c>
      <c r="AE738" s="110">
        <v>209500</v>
      </c>
      <c r="AF738" s="110">
        <v>32475</v>
      </c>
      <c r="AG738" s="110">
        <v>843</v>
      </c>
      <c r="AH738" s="110">
        <v>89</v>
      </c>
      <c r="AI738" s="110">
        <v>1028</v>
      </c>
      <c r="AO738" s="102">
        <f t="shared" si="13"/>
        <v>1</v>
      </c>
      <c r="AP738" s="14">
        <f t="shared" si="8"/>
        <v>1.665</v>
      </c>
      <c r="AQ738" s="15">
        <f t="shared" si="9"/>
        <v>700</v>
      </c>
      <c r="AR738" s="16">
        <f t="shared" si="10"/>
        <v>13.3147</v>
      </c>
      <c r="AS738" s="16">
        <f t="shared" si="11"/>
        <v>5.6985999999999999</v>
      </c>
      <c r="AT738" s="16">
        <f t="shared" si="12"/>
        <v>0.39410000000000001</v>
      </c>
      <c r="AU738" s="17" t="e">
        <f>IF(AR738&lt;&gt;"",(($AP738*$BB$4/31.1034768*$BB$5)+($AQ738*$BC$4/31.1034768*$BC$5)+($AR738*$BA$4/100*$BA$5)+($AS738*$BD$4/100*$BD$5)+($AT738*$BE$4/100*$BE$5))/($BB$4*$BB$5/31.1034768),AP738)</f>
        <v>#DIV/0!</v>
      </c>
      <c r="AV738" s="16" t="e">
        <f>IF(AR738&lt;&gt;"",(($AP738*$BB$4/31.1034768*$BB$5)+($AQ738*$BC$4/31.1034768*$BC$5)+($AR738*$BA$4/100*$BA$5)+($AS738*$BD$4/100*$BD$5)+($AT738*$BE$4/100*$BE$5))/($BA$4*$BA$5/100),($AP738*$BB$4/31.1034768*$BB$5)/($BA$4*$BA$5/100))</f>
        <v>#DIV/0!</v>
      </c>
      <c r="AW738" s="18">
        <f>IF(AR738&lt;&gt;"",($AP738*$BB$4/31.1034768)+($AQ738*$BC$4/31.1034768)+($AR738*$BA$4/100)+($AS738*$BD$4/100)+($AT738*$BE$4/100),($AP738*$BB$4/31.1034768))</f>
        <v>0</v>
      </c>
      <c r="AX738" s="19">
        <f>IF(AR738&lt;&gt;"",(AR738+($AS738*$BD$6)+($AT738*$BE$6)+($AP738*$BB$6)+($AQ738*$BC$6)),"")</f>
        <v>13.3147</v>
      </c>
      <c r="AZ738" s="115"/>
      <c r="BB738" s="102">
        <v>1</v>
      </c>
      <c r="BC738" s="14">
        <v>1.665</v>
      </c>
      <c r="BD738" s="15">
        <v>700</v>
      </c>
      <c r="BE738" s="16">
        <v>13.3147</v>
      </c>
      <c r="BF738" s="16">
        <v>5.6985999999999999</v>
      </c>
      <c r="BG738" s="16">
        <v>0.39410000000000001</v>
      </c>
      <c r="BH738" s="17">
        <v>27.89957392908655</v>
      </c>
      <c r="BI738" s="55" t="s">
        <v>150</v>
      </c>
      <c r="BJ738" s="31" t="s">
        <v>62</v>
      </c>
      <c r="BK738" s="16">
        <v>29.625271610199267</v>
      </c>
      <c r="BL738" s="18">
        <v>1008.5655939547131</v>
      </c>
      <c r="BM738" s="19">
        <v>33.766109869999994</v>
      </c>
      <c r="BO738" s="90"/>
    </row>
    <row r="739" spans="1:67" s="20" customFormat="1" ht="12" customHeight="1" x14ac:dyDescent="0.2">
      <c r="A739" s="23" t="s">
        <v>714</v>
      </c>
      <c r="B739" s="20" t="s">
        <v>697</v>
      </c>
      <c r="C739" s="86">
        <v>66</v>
      </c>
      <c r="D739" s="86">
        <v>67</v>
      </c>
      <c r="E739" s="25">
        <f t="shared" si="7"/>
        <v>1</v>
      </c>
      <c r="F739" s="23" t="s">
        <v>54</v>
      </c>
      <c r="H739" s="20" t="s">
        <v>263</v>
      </c>
      <c r="I739" s="26" t="s">
        <v>129</v>
      </c>
      <c r="J739" s="26"/>
      <c r="M739" s="20" t="s">
        <v>528</v>
      </c>
      <c r="O739" s="23" t="s">
        <v>150</v>
      </c>
      <c r="P739" s="23"/>
      <c r="Q739" s="110" t="s">
        <v>530</v>
      </c>
      <c r="R739" s="110" t="s">
        <v>714</v>
      </c>
      <c r="S739" s="110">
        <v>2.4900000000000002</v>
      </c>
      <c r="T739" s="110">
        <v>2.37</v>
      </c>
      <c r="U739" s="110"/>
      <c r="V739" s="110">
        <v>3441</v>
      </c>
      <c r="W739" s="110" t="s">
        <v>214</v>
      </c>
      <c r="X739" s="110">
        <v>49237</v>
      </c>
      <c r="Y739" s="110" t="s">
        <v>214</v>
      </c>
      <c r="Z739" s="110">
        <v>144348</v>
      </c>
      <c r="AA739" s="110">
        <v>5687</v>
      </c>
      <c r="AB739" s="110" t="s">
        <v>215</v>
      </c>
      <c r="AC739" s="110">
        <v>647</v>
      </c>
      <c r="AD739" s="110">
        <v>121700</v>
      </c>
      <c r="AE739" s="110">
        <v>210650</v>
      </c>
      <c r="AF739" s="110">
        <v>42410</v>
      </c>
      <c r="AG739" s="110">
        <v>1013</v>
      </c>
      <c r="AH739" s="110">
        <v>86</v>
      </c>
      <c r="AI739" s="110">
        <v>1217</v>
      </c>
      <c r="AO739" s="102">
        <f t="shared" si="13"/>
        <v>1</v>
      </c>
      <c r="AP739" s="14">
        <f t="shared" si="8"/>
        <v>2.4300000000000002</v>
      </c>
      <c r="AQ739" s="15">
        <f t="shared" si="9"/>
        <v>647</v>
      </c>
      <c r="AR739" s="16">
        <f t="shared" si="10"/>
        <v>14.434799999999999</v>
      </c>
      <c r="AS739" s="16">
        <f t="shared" si="11"/>
        <v>4.9237000000000002</v>
      </c>
      <c r="AT739" s="16">
        <f t="shared" si="12"/>
        <v>0.34410000000000002</v>
      </c>
      <c r="AU739" s="17" t="e">
        <f>IF(AR739&lt;&gt;"",(($AP739*$BB$4/31.1034768*$BB$5)+($AQ739*$BC$4/31.1034768*$BC$5)+($AR739*$BA$4/100*$BA$5)+($AS739*$BD$4/100*$BD$5)+($AT739*$BE$4/100*$BE$5))/($BB$4*$BB$5/31.1034768),AP739)</f>
        <v>#DIV/0!</v>
      </c>
      <c r="AV739" s="16" t="e">
        <f>IF(AR739&lt;&gt;"",(($AP739*$BB$4/31.1034768*$BB$5)+($AQ739*$BC$4/31.1034768*$BC$5)+($AR739*$BA$4/100*$BA$5)+($AS739*$BD$4/100*$BD$5)+($AT739*$BE$4/100*$BE$5))/($BA$4*$BA$5/100),($AP739*$BB$4/31.1034768*$BB$5)/($BA$4*$BA$5/100))</f>
        <v>#DIV/0!</v>
      </c>
      <c r="AW739" s="18">
        <f>IF(AR739&lt;&gt;"",($AP739*$BB$4/31.1034768)+($AQ739*$BC$4/31.1034768)+($AR739*$BA$4/100)+($AS739*$BD$4/100)+($AT739*$BE$4/100),($AP739*$BB$4/31.1034768))</f>
        <v>0</v>
      </c>
      <c r="AX739" s="19">
        <f>IF(AR739&lt;&gt;"",(AR739+($AS739*$BD$6)+($AT739*$BE$6)+($AP739*$BB$6)+($AQ739*$BC$6)),"")</f>
        <v>14.434799999999999</v>
      </c>
      <c r="AZ739" s="115"/>
      <c r="BB739" s="102">
        <v>1</v>
      </c>
      <c r="BC739" s="14">
        <v>2.4300000000000002</v>
      </c>
      <c r="BD739" s="15">
        <v>647</v>
      </c>
      <c r="BE739" s="16">
        <v>14.434799999999999</v>
      </c>
      <c r="BF739" s="16">
        <v>4.9237000000000002</v>
      </c>
      <c r="BG739" s="16">
        <v>0.34410000000000002</v>
      </c>
      <c r="BH739" s="17">
        <v>28.472693394046821</v>
      </c>
      <c r="BI739" s="55" t="s">
        <v>150</v>
      </c>
      <c r="BJ739" s="31" t="s">
        <v>62</v>
      </c>
      <c r="BK739" s="16">
        <v>30.233840753860591</v>
      </c>
      <c r="BL739" s="18">
        <v>1022.7622771204484</v>
      </c>
      <c r="BM739" s="19">
        <v>33.97690205</v>
      </c>
      <c r="BO739" s="90"/>
    </row>
    <row r="740" spans="1:67" s="20" customFormat="1" ht="12" customHeight="1" x14ac:dyDescent="0.2">
      <c r="A740" s="23" t="s">
        <v>715</v>
      </c>
      <c r="B740" s="20" t="s">
        <v>697</v>
      </c>
      <c r="C740" s="86">
        <v>67</v>
      </c>
      <c r="D740" s="86">
        <v>68</v>
      </c>
      <c r="E740" s="25">
        <f t="shared" si="7"/>
        <v>1</v>
      </c>
      <c r="F740" s="23" t="s">
        <v>54</v>
      </c>
      <c r="H740" s="20" t="s">
        <v>263</v>
      </c>
      <c r="I740" s="26" t="s">
        <v>129</v>
      </c>
      <c r="J740" s="26"/>
      <c r="M740" s="20" t="s">
        <v>528</v>
      </c>
      <c r="O740" s="23" t="s">
        <v>150</v>
      </c>
      <c r="P740" s="23"/>
      <c r="Q740" s="110" t="s">
        <v>530</v>
      </c>
      <c r="R740" s="110" t="s">
        <v>715</v>
      </c>
      <c r="S740" s="110">
        <v>5.77</v>
      </c>
      <c r="T740" s="110">
        <v>4.32</v>
      </c>
      <c r="U740" s="110"/>
      <c r="V740" s="110">
        <v>7898</v>
      </c>
      <c r="W740" s="110" t="s">
        <v>214</v>
      </c>
      <c r="X740" s="110">
        <v>54458</v>
      </c>
      <c r="Y740" s="110" t="s">
        <v>214</v>
      </c>
      <c r="Z740" s="110">
        <v>148843</v>
      </c>
      <c r="AA740" s="110">
        <v>4556</v>
      </c>
      <c r="AB740" s="110" t="s">
        <v>215</v>
      </c>
      <c r="AC740" s="110">
        <v>748</v>
      </c>
      <c r="AD740" s="110">
        <v>141000</v>
      </c>
      <c r="AE740" s="110">
        <v>210350</v>
      </c>
      <c r="AF740" s="110">
        <v>21380</v>
      </c>
      <c r="AG740" s="110">
        <v>951</v>
      </c>
      <c r="AH740" s="110">
        <v>85</v>
      </c>
      <c r="AI740" s="110">
        <v>553</v>
      </c>
      <c r="AO740" s="102">
        <f t="shared" si="13"/>
        <v>1</v>
      </c>
      <c r="AP740" s="14">
        <f t="shared" si="8"/>
        <v>5.0449999999999999</v>
      </c>
      <c r="AQ740" s="15">
        <f t="shared" si="9"/>
        <v>748</v>
      </c>
      <c r="AR740" s="16">
        <f t="shared" si="10"/>
        <v>14.8843</v>
      </c>
      <c r="AS740" s="16">
        <f t="shared" si="11"/>
        <v>5.4458000000000002</v>
      </c>
      <c r="AT740" s="16">
        <f t="shared" si="12"/>
        <v>0.78979999999999995</v>
      </c>
      <c r="AU740" s="17" t="e">
        <f>IF(AR740&lt;&gt;"",(($AP740*$BB$4/31.1034768*$BB$5)+($AQ740*$BC$4/31.1034768*$BC$5)+($AR740*$BA$4/100*$BA$5)+($AS740*$BD$4/100*$BD$5)+($AT740*$BE$4/100*$BE$5))/($BB$4*$BB$5/31.1034768),AP740)</f>
        <v>#DIV/0!</v>
      </c>
      <c r="AV740" s="16" t="e">
        <f>IF(AR740&lt;&gt;"",(($AP740*$BB$4/31.1034768*$BB$5)+($AQ740*$BC$4/31.1034768*$BC$5)+($AR740*$BA$4/100*$BA$5)+($AS740*$BD$4/100*$BD$5)+($AT740*$BE$4/100*$BE$5))/($BA$4*$BA$5/100),($AP740*$BB$4/31.1034768*$BB$5)/($BA$4*$BA$5/100))</f>
        <v>#DIV/0!</v>
      </c>
      <c r="AW740" s="18">
        <f>IF(AR740&lt;&gt;"",($AP740*$BB$4/31.1034768)+($AQ740*$BC$4/31.1034768)+($AR740*$BA$4/100)+($AS740*$BD$4/100)+($AT740*$BE$4/100),($AP740*$BB$4/31.1034768))</f>
        <v>0</v>
      </c>
      <c r="AX740" s="19">
        <f>IF(AR740&lt;&gt;"",(AR740+($AS740*$BD$6)+($AT740*$BE$6)+($AP740*$BB$6)+($AQ740*$BC$6)),"")</f>
        <v>14.8843</v>
      </c>
      <c r="AZ740" s="115"/>
      <c r="BB740" s="102">
        <v>1</v>
      </c>
      <c r="BC740" s="14">
        <v>5.0449999999999999</v>
      </c>
      <c r="BD740" s="15">
        <v>748</v>
      </c>
      <c r="BE740" s="16">
        <v>14.8843</v>
      </c>
      <c r="BF740" s="16">
        <v>5.4458000000000002</v>
      </c>
      <c r="BG740" s="16">
        <v>0.78979999999999995</v>
      </c>
      <c r="BH740" s="17">
        <v>34.147638397011768</v>
      </c>
      <c r="BI740" s="55" t="s">
        <v>150</v>
      </c>
      <c r="BJ740" s="31" t="s">
        <v>62</v>
      </c>
      <c r="BK740" s="16">
        <v>36.25980328336378</v>
      </c>
      <c r="BL740" s="18">
        <v>1240.8015751915786</v>
      </c>
      <c r="BM740" s="19">
        <v>40.312071359999997</v>
      </c>
      <c r="BO740" s="90"/>
    </row>
    <row r="741" spans="1:67" s="20" customFormat="1" ht="12" customHeight="1" x14ac:dyDescent="0.2">
      <c r="A741" s="23" t="s">
        <v>716</v>
      </c>
      <c r="B741" s="20" t="s">
        <v>697</v>
      </c>
      <c r="C741" s="86">
        <v>68</v>
      </c>
      <c r="D741" s="86">
        <v>69</v>
      </c>
      <c r="E741" s="25">
        <f t="shared" si="7"/>
        <v>1</v>
      </c>
      <c r="F741" s="23" t="s">
        <v>54</v>
      </c>
      <c r="H741" s="20" t="s">
        <v>263</v>
      </c>
      <c r="I741" s="26" t="s">
        <v>129</v>
      </c>
      <c r="J741" s="26"/>
      <c r="M741" s="20" t="s">
        <v>528</v>
      </c>
      <c r="O741" s="23" t="s">
        <v>150</v>
      </c>
      <c r="P741" s="23"/>
      <c r="Q741" s="110" t="s">
        <v>530</v>
      </c>
      <c r="R741" s="110" t="s">
        <v>716</v>
      </c>
      <c r="S741" s="110">
        <v>1.1599999999999999</v>
      </c>
      <c r="T741" s="110">
        <v>1.1100000000000001</v>
      </c>
      <c r="U741" s="110"/>
      <c r="V741" s="110">
        <v>2563</v>
      </c>
      <c r="W741" s="110" t="s">
        <v>214</v>
      </c>
      <c r="X741" s="110">
        <v>11604</v>
      </c>
      <c r="Y741" s="110" t="s">
        <v>214</v>
      </c>
      <c r="Z741" s="110">
        <v>71253</v>
      </c>
      <c r="AA741" s="110">
        <v>7288</v>
      </c>
      <c r="AB741" s="110">
        <v>72</v>
      </c>
      <c r="AC741" s="110">
        <v>78</v>
      </c>
      <c r="AD741" s="110">
        <v>118850</v>
      </c>
      <c r="AE741" s="110">
        <v>254900</v>
      </c>
      <c r="AF741" s="110">
        <v>22630</v>
      </c>
      <c r="AG741" s="110">
        <v>678</v>
      </c>
      <c r="AH741" s="110">
        <v>127</v>
      </c>
      <c r="AI741" s="110">
        <v>243</v>
      </c>
      <c r="AO741" s="102">
        <f t="shared" si="13"/>
        <v>1</v>
      </c>
      <c r="AP741" s="14">
        <f t="shared" si="8"/>
        <v>1.135</v>
      </c>
      <c r="AQ741" s="15">
        <f t="shared" si="9"/>
        <v>78</v>
      </c>
      <c r="AR741" s="16">
        <f t="shared" si="10"/>
        <v>7.1253000000000002</v>
      </c>
      <c r="AS741" s="16">
        <f t="shared" si="11"/>
        <v>1.1604000000000001</v>
      </c>
      <c r="AT741" s="16">
        <f t="shared" si="12"/>
        <v>0.25629999999999997</v>
      </c>
      <c r="AU741" s="17" t="e">
        <f>IF(AR741&lt;&gt;"",(($AP741*$BB$4/31.1034768*$BB$5)+($AQ741*$BC$4/31.1034768*$BC$5)+($AR741*$BA$4/100*$BA$5)+($AS741*$BD$4/100*$BD$5)+($AT741*$BE$4/100*$BE$5))/($BB$4*$BB$5/31.1034768),AP741)</f>
        <v>#DIV/0!</v>
      </c>
      <c r="AV741" s="16" t="e">
        <f>IF(AR741&lt;&gt;"",(($AP741*$BB$4/31.1034768*$BB$5)+($AQ741*$BC$4/31.1034768*$BC$5)+($AR741*$BA$4/100*$BA$5)+($AS741*$BD$4/100*$BD$5)+($AT741*$BE$4/100*$BE$5))/($BA$4*$BA$5/100),($AP741*$BB$4/31.1034768*$BB$5)/($BA$4*$BA$5/100))</f>
        <v>#DIV/0!</v>
      </c>
      <c r="AW741" s="18">
        <f>IF(AR741&lt;&gt;"",($AP741*$BB$4/31.1034768)+($AQ741*$BC$4/31.1034768)+($AR741*$BA$4/100)+($AS741*$BD$4/100)+($AT741*$BE$4/100),($AP741*$BB$4/31.1034768))</f>
        <v>0</v>
      </c>
      <c r="AX741" s="19">
        <f>IF(AR741&lt;&gt;"",(AR741+($AS741*$BD$6)+($AT741*$BE$6)+($AP741*$BB$6)+($AQ741*$BC$6)),"")</f>
        <v>7.1253000000000002</v>
      </c>
      <c r="AZ741" s="115"/>
      <c r="BB741" s="102">
        <v>1</v>
      </c>
      <c r="BC741" s="14">
        <v>1.135</v>
      </c>
      <c r="BD741" s="15">
        <v>78</v>
      </c>
      <c r="BE741" s="16">
        <v>7.1253000000000002</v>
      </c>
      <c r="BF741" s="16">
        <v>1.1604000000000001</v>
      </c>
      <c r="BG741" s="16">
        <v>0.25629999999999997</v>
      </c>
      <c r="BH741" s="17">
        <v>10.069193839493481</v>
      </c>
      <c r="BI741" s="55" t="s">
        <v>150</v>
      </c>
      <c r="BJ741" s="31" t="s">
        <v>62</v>
      </c>
      <c r="BK741" s="16">
        <v>10.69201282962052</v>
      </c>
      <c r="BL741" s="18">
        <v>348.28401544872696</v>
      </c>
      <c r="BM741" s="19">
        <v>11.07390749</v>
      </c>
      <c r="BO741" s="90"/>
    </row>
    <row r="742" spans="1:67" s="20" customFormat="1" ht="12" customHeight="1" x14ac:dyDescent="0.2">
      <c r="A742" s="23" t="s">
        <v>717</v>
      </c>
      <c r="B742" s="20" t="s">
        <v>697</v>
      </c>
      <c r="C742" s="86">
        <v>69</v>
      </c>
      <c r="D742" s="86">
        <v>70</v>
      </c>
      <c r="E742" s="25">
        <f t="shared" si="7"/>
        <v>1</v>
      </c>
      <c r="F742" s="23" t="s">
        <v>54</v>
      </c>
      <c r="H742" s="20" t="s">
        <v>263</v>
      </c>
      <c r="I742" s="26" t="s">
        <v>129</v>
      </c>
      <c r="J742" s="26"/>
      <c r="M742" s="20" t="s">
        <v>528</v>
      </c>
      <c r="O742" s="23" t="s">
        <v>150</v>
      </c>
      <c r="P742" s="23"/>
      <c r="Q742" s="110" t="s">
        <v>530</v>
      </c>
      <c r="R742" s="110" t="s">
        <v>717</v>
      </c>
      <c r="S742" s="110">
        <v>2.5499999999999998</v>
      </c>
      <c r="T742" s="110">
        <v>2.54</v>
      </c>
      <c r="U742" s="110"/>
      <c r="V742" s="110">
        <v>6199</v>
      </c>
      <c r="W742" s="110">
        <v>9172</v>
      </c>
      <c r="X742" s="110"/>
      <c r="Y742" s="110" t="s">
        <v>214</v>
      </c>
      <c r="Z742" s="110">
        <v>57087</v>
      </c>
      <c r="AA742" s="110">
        <v>17001</v>
      </c>
      <c r="AB742" s="110" t="s">
        <v>215</v>
      </c>
      <c r="AC742" s="110">
        <v>125</v>
      </c>
      <c r="AD742" s="110">
        <v>112300</v>
      </c>
      <c r="AE742" s="110">
        <v>256900</v>
      </c>
      <c r="AF742" s="110">
        <v>11440</v>
      </c>
      <c r="AG742" s="110">
        <v>952</v>
      </c>
      <c r="AH742" s="110">
        <v>168</v>
      </c>
      <c r="AI742" s="110">
        <v>309</v>
      </c>
      <c r="AO742" s="102">
        <f t="shared" si="13"/>
        <v>1</v>
      </c>
      <c r="AP742" s="14">
        <f t="shared" si="8"/>
        <v>2.5449999999999999</v>
      </c>
      <c r="AQ742" s="15">
        <f t="shared" si="9"/>
        <v>125</v>
      </c>
      <c r="AR742" s="16">
        <f t="shared" si="10"/>
        <v>5.7087000000000003</v>
      </c>
      <c r="AS742" s="16">
        <f t="shared" si="11"/>
        <v>0.91720000000000002</v>
      </c>
      <c r="AT742" s="16">
        <f t="shared" si="12"/>
        <v>0.61990000000000001</v>
      </c>
      <c r="AU742" s="17" t="e">
        <f>IF(AR742&lt;&gt;"",(($AP742*$BB$4/31.1034768*$BB$5)+($AQ742*$BC$4/31.1034768*$BC$5)+($AR742*$BA$4/100*$BA$5)+($AS742*$BD$4/100*$BD$5)+($AT742*$BE$4/100*$BE$5))/($BB$4*$BB$5/31.1034768),AP742)</f>
        <v>#DIV/0!</v>
      </c>
      <c r="AV742" s="16" t="e">
        <f>IF(AR742&lt;&gt;"",(($AP742*$BB$4/31.1034768*$BB$5)+($AQ742*$BC$4/31.1034768*$BC$5)+($AR742*$BA$4/100*$BA$5)+($AS742*$BD$4/100*$BD$5)+($AT742*$BE$4/100*$BE$5))/($BA$4*$BA$5/100),($AP742*$BB$4/31.1034768*$BB$5)/($BA$4*$BA$5/100))</f>
        <v>#DIV/0!</v>
      </c>
      <c r="AW742" s="18">
        <f>IF(AR742&lt;&gt;"",($AP742*$BB$4/31.1034768)+($AQ742*$BC$4/31.1034768)+($AR742*$BA$4/100)+($AS742*$BD$4/100)+($AT742*$BE$4/100),($AP742*$BB$4/31.1034768))</f>
        <v>0</v>
      </c>
      <c r="AX742" s="19">
        <f>IF(AR742&lt;&gt;"",(AR742+($AS742*$BD$6)+($AT742*$BE$6)+($AP742*$BB$6)+($AQ742*$BC$6)),"")</f>
        <v>5.7087000000000003</v>
      </c>
      <c r="AZ742" s="115"/>
      <c r="BB742" s="102">
        <v>1</v>
      </c>
      <c r="BC742" s="14">
        <v>2.5449999999999999</v>
      </c>
      <c r="BD742" s="15">
        <v>125</v>
      </c>
      <c r="BE742" s="16">
        <v>5.7087000000000003</v>
      </c>
      <c r="BF742" s="16">
        <v>0.91720000000000002</v>
      </c>
      <c r="BG742" s="16">
        <v>0.61990000000000001</v>
      </c>
      <c r="BH742" s="17">
        <v>11.458638195103068</v>
      </c>
      <c r="BI742" s="55" t="s">
        <v>150</v>
      </c>
      <c r="BJ742" s="31" t="s">
        <v>62</v>
      </c>
      <c r="BK742" s="16">
        <v>12.167399748675882</v>
      </c>
      <c r="BL742" s="18">
        <v>407.38938681975776</v>
      </c>
      <c r="BM742" s="19">
        <v>12.602555170000002</v>
      </c>
      <c r="BO742" s="90"/>
    </row>
    <row r="743" spans="1:67" s="20" customFormat="1" ht="12" customHeight="1" x14ac:dyDescent="0.2">
      <c r="A743" s="23" t="s">
        <v>718</v>
      </c>
      <c r="B743" s="20" t="s">
        <v>697</v>
      </c>
      <c r="C743" s="86">
        <v>70</v>
      </c>
      <c r="D743" s="86">
        <v>71</v>
      </c>
      <c r="E743" s="25">
        <f t="shared" si="7"/>
        <v>1</v>
      </c>
      <c r="F743" s="23" t="s">
        <v>54</v>
      </c>
      <c r="H743" s="20" t="s">
        <v>263</v>
      </c>
      <c r="I743" s="26" t="s">
        <v>129</v>
      </c>
      <c r="J743" s="26"/>
      <c r="M743" s="20" t="s">
        <v>528</v>
      </c>
      <c r="O743" s="23" t="s">
        <v>150</v>
      </c>
      <c r="P743" s="23"/>
      <c r="Q743" s="110" t="s">
        <v>530</v>
      </c>
      <c r="R743" s="110" t="s">
        <v>718</v>
      </c>
      <c r="S743" s="110">
        <v>1.81</v>
      </c>
      <c r="T743" s="110">
        <v>1.53</v>
      </c>
      <c r="U743" s="110"/>
      <c r="V743" s="110">
        <v>4967</v>
      </c>
      <c r="W743" s="110" t="s">
        <v>214</v>
      </c>
      <c r="X743" s="110">
        <v>25292</v>
      </c>
      <c r="Y743" s="110" t="s">
        <v>214</v>
      </c>
      <c r="Z743" s="110">
        <v>116472</v>
      </c>
      <c r="AA743" s="110">
        <v>8195</v>
      </c>
      <c r="AB743" s="110" t="s">
        <v>215</v>
      </c>
      <c r="AC743" s="110">
        <v>284</v>
      </c>
      <c r="AD743" s="110">
        <v>118000</v>
      </c>
      <c r="AE743" s="110">
        <v>236950</v>
      </c>
      <c r="AF743" s="110">
        <v>6920</v>
      </c>
      <c r="AG743" s="110">
        <v>924</v>
      </c>
      <c r="AH743" s="110">
        <v>126</v>
      </c>
      <c r="AI743" s="110">
        <v>317</v>
      </c>
      <c r="AO743" s="102">
        <f t="shared" si="13"/>
        <v>1</v>
      </c>
      <c r="AP743" s="14">
        <f t="shared" si="8"/>
        <v>1.67</v>
      </c>
      <c r="AQ743" s="15">
        <f t="shared" si="9"/>
        <v>284</v>
      </c>
      <c r="AR743" s="16">
        <f t="shared" si="10"/>
        <v>11.6472</v>
      </c>
      <c r="AS743" s="16">
        <f t="shared" si="11"/>
        <v>2.5291999999999999</v>
      </c>
      <c r="AT743" s="16">
        <f t="shared" si="12"/>
        <v>0.49669999999999997</v>
      </c>
      <c r="AU743" s="17" t="e">
        <f>IF(AR743&lt;&gt;"",(($AP743*$BB$4/31.1034768*$BB$5)+($AQ743*$BC$4/31.1034768*$BC$5)+($AR743*$BA$4/100*$BA$5)+($AS743*$BD$4/100*$BD$5)+($AT743*$BE$4/100*$BE$5))/($BB$4*$BB$5/31.1034768),AP743)</f>
        <v>#DIV/0!</v>
      </c>
      <c r="AV743" s="16" t="e">
        <f>IF(AR743&lt;&gt;"",(($AP743*$BB$4/31.1034768*$BB$5)+($AQ743*$BC$4/31.1034768*$BC$5)+($AR743*$BA$4/100*$BA$5)+($AS743*$BD$4/100*$BD$5)+($AT743*$BE$4/100*$BE$5))/($BA$4*$BA$5/100),($AP743*$BB$4/31.1034768*$BB$5)/($BA$4*$BA$5/100))</f>
        <v>#DIV/0!</v>
      </c>
      <c r="AW743" s="18">
        <f>IF(AR743&lt;&gt;"",($AP743*$BB$4/31.1034768)+($AQ743*$BC$4/31.1034768)+($AR743*$BA$4/100)+($AS743*$BD$4/100)+($AT743*$BE$4/100),($AP743*$BB$4/31.1034768))</f>
        <v>0</v>
      </c>
      <c r="AX743" s="19">
        <f>IF(AR743&lt;&gt;"",(AR743+($AS743*$BD$6)+($AT743*$BE$6)+($AP743*$BB$6)+($AQ743*$BC$6)),"")</f>
        <v>11.6472</v>
      </c>
      <c r="AZ743" s="115"/>
      <c r="BB743" s="102">
        <v>1</v>
      </c>
      <c r="BC743" s="14">
        <v>1.67</v>
      </c>
      <c r="BD743" s="15">
        <v>284</v>
      </c>
      <c r="BE743" s="16">
        <v>11.6472</v>
      </c>
      <c r="BF743" s="16">
        <v>2.5291999999999999</v>
      </c>
      <c r="BG743" s="16">
        <v>0.49669999999999997</v>
      </c>
      <c r="BH743" s="17">
        <v>19.000689857741758</v>
      </c>
      <c r="BI743" s="55" t="s">
        <v>150</v>
      </c>
      <c r="BJ743" s="31" t="s">
        <v>62</v>
      </c>
      <c r="BK743" s="16">
        <v>20.175956781544578</v>
      </c>
      <c r="BL743" s="18">
        <v>665.8054342856899</v>
      </c>
      <c r="BM743" s="19">
        <v>21.718036990000002</v>
      </c>
      <c r="BO743" s="90"/>
    </row>
    <row r="744" spans="1:67" s="20" customFormat="1" ht="12" customHeight="1" x14ac:dyDescent="0.2">
      <c r="A744" s="23" t="s">
        <v>719</v>
      </c>
      <c r="B744" s="20" t="s">
        <v>697</v>
      </c>
      <c r="C744" s="86">
        <v>71</v>
      </c>
      <c r="D744" s="86">
        <v>71.790000000000006</v>
      </c>
      <c r="E744" s="25">
        <f t="shared" si="7"/>
        <v>0.79000000000000625</v>
      </c>
      <c r="F744" s="23" t="s">
        <v>54</v>
      </c>
      <c r="H744" s="20" t="s">
        <v>263</v>
      </c>
      <c r="I744" s="26" t="s">
        <v>129</v>
      </c>
      <c r="J744" s="26"/>
      <c r="M744" s="20" t="s">
        <v>528</v>
      </c>
      <c r="O744" s="23" t="s">
        <v>150</v>
      </c>
      <c r="P744" s="23"/>
      <c r="Q744" s="110" t="s">
        <v>530</v>
      </c>
      <c r="R744" s="110" t="s">
        <v>719</v>
      </c>
      <c r="S744" s="110">
        <v>2.82</v>
      </c>
      <c r="T744" s="110">
        <v>2.33</v>
      </c>
      <c r="U744" s="110"/>
      <c r="V744" s="110">
        <v>3667</v>
      </c>
      <c r="W744" s="110" t="s">
        <v>214</v>
      </c>
      <c r="X744" s="110">
        <v>30703</v>
      </c>
      <c r="Y744" s="110" t="s">
        <v>214</v>
      </c>
      <c r="Z744" s="110">
        <v>113825</v>
      </c>
      <c r="AA744" s="110">
        <v>9860</v>
      </c>
      <c r="AB744" s="110" t="s">
        <v>215</v>
      </c>
      <c r="AC744" s="110">
        <v>337</v>
      </c>
      <c r="AD744" s="110">
        <v>107150</v>
      </c>
      <c r="AE744" s="110">
        <v>199050</v>
      </c>
      <c r="AF744" s="110">
        <v>5880</v>
      </c>
      <c r="AG744" s="110">
        <v>1036</v>
      </c>
      <c r="AH744" s="110">
        <v>119</v>
      </c>
      <c r="AI744" s="110">
        <v>381</v>
      </c>
      <c r="AO744" s="102">
        <f t="shared" si="13"/>
        <v>0.79000000000000625</v>
      </c>
      <c r="AP744" s="14">
        <f t="shared" si="8"/>
        <v>2.5750000000000002</v>
      </c>
      <c r="AQ744" s="15">
        <f t="shared" si="9"/>
        <v>337</v>
      </c>
      <c r="AR744" s="16">
        <f t="shared" si="10"/>
        <v>11.3825</v>
      </c>
      <c r="AS744" s="16">
        <f t="shared" si="11"/>
        <v>3.0703</v>
      </c>
      <c r="AT744" s="16">
        <f t="shared" si="12"/>
        <v>0.36670000000000003</v>
      </c>
      <c r="AU744" s="17" t="e">
        <f>IF(AR744&lt;&gt;"",(($AP744*$BB$4/31.1034768*$BB$5)+($AQ744*$BC$4/31.1034768*$BC$5)+($AR744*$BA$4/100*$BA$5)+($AS744*$BD$4/100*$BD$5)+($AT744*$BE$4/100*$BE$5))/($BB$4*$BB$5/31.1034768),AP744)</f>
        <v>#DIV/0!</v>
      </c>
      <c r="AV744" s="16" t="e">
        <f>IF(AR744&lt;&gt;"",(($AP744*$BB$4/31.1034768*$BB$5)+($AQ744*$BC$4/31.1034768*$BC$5)+($AR744*$BA$4/100*$BA$5)+($AS744*$BD$4/100*$BD$5)+($AT744*$BE$4/100*$BE$5))/($BA$4*$BA$5/100),($AP744*$BB$4/31.1034768*$BB$5)/($BA$4*$BA$5/100))</f>
        <v>#DIV/0!</v>
      </c>
      <c r="AW744" s="18">
        <f>IF(AR744&lt;&gt;"",($AP744*$BB$4/31.1034768)+($AQ744*$BC$4/31.1034768)+($AR744*$BA$4/100)+($AS744*$BD$4/100)+($AT744*$BE$4/100),($AP744*$BB$4/31.1034768))</f>
        <v>0</v>
      </c>
      <c r="AX744" s="19">
        <f>IF(AR744&lt;&gt;"",(AR744+($AS744*$BD$6)+($AT744*$BE$6)+($AP744*$BB$6)+($AQ744*$BC$6)),"")</f>
        <v>11.3825</v>
      </c>
      <c r="AZ744" s="115"/>
      <c r="BB744" s="102">
        <v>0.79000000000000625</v>
      </c>
      <c r="BC744" s="14">
        <v>2.5750000000000002</v>
      </c>
      <c r="BD744" s="15">
        <v>337</v>
      </c>
      <c r="BE744" s="16">
        <v>11.3825</v>
      </c>
      <c r="BF744" s="16">
        <v>3.0703</v>
      </c>
      <c r="BG744" s="16">
        <v>0.36670000000000003</v>
      </c>
      <c r="BH744" s="17">
        <v>20.415094084809262</v>
      </c>
      <c r="BI744" s="55" t="s">
        <v>150</v>
      </c>
      <c r="BJ744" s="31" t="s">
        <v>62</v>
      </c>
      <c r="BK744" s="16">
        <v>21.677847437652549</v>
      </c>
      <c r="BL744" s="18">
        <v>727.91118698505375</v>
      </c>
      <c r="BM744" s="19">
        <v>23.527395969999997</v>
      </c>
      <c r="BO744" s="90"/>
    </row>
    <row r="745" spans="1:67" s="20" customFormat="1" ht="12" customHeight="1" x14ac:dyDescent="0.2">
      <c r="A745" s="44" t="s">
        <v>720</v>
      </c>
      <c r="B745" s="45" t="s">
        <v>697</v>
      </c>
      <c r="C745" s="96">
        <v>71</v>
      </c>
      <c r="D745" s="96">
        <v>71.790000000000006</v>
      </c>
      <c r="E745" s="47">
        <f t="shared" si="7"/>
        <v>0.79000000000000625</v>
      </c>
      <c r="F745" s="44" t="s">
        <v>66</v>
      </c>
      <c r="G745" s="45" t="s">
        <v>168</v>
      </c>
      <c r="H745" s="45" t="s">
        <v>169</v>
      </c>
      <c r="I745" s="48" t="s">
        <v>69</v>
      </c>
      <c r="J745" s="48"/>
      <c r="K745" s="45"/>
      <c r="L745" s="45"/>
      <c r="M745" s="45" t="s">
        <v>528</v>
      </c>
      <c r="N745" s="45"/>
      <c r="O745" s="44" t="s">
        <v>150</v>
      </c>
      <c r="P745" s="44"/>
      <c r="Q745" s="110" t="s">
        <v>530</v>
      </c>
      <c r="R745" s="110" t="s">
        <v>720</v>
      </c>
      <c r="S745" s="110">
        <v>0.15</v>
      </c>
      <c r="T745" s="110"/>
      <c r="U745" s="110"/>
      <c r="V745" s="110">
        <v>252</v>
      </c>
      <c r="W745" s="110">
        <v>1293</v>
      </c>
      <c r="X745" s="110"/>
      <c r="Y745" s="110">
        <v>3599</v>
      </c>
      <c r="Z745" s="110"/>
      <c r="AA745" s="110">
        <v>640</v>
      </c>
      <c r="AB745" s="110">
        <v>7</v>
      </c>
      <c r="AC745" s="110"/>
      <c r="AD745" s="110">
        <v>12950</v>
      </c>
      <c r="AE745" s="110">
        <v>81300</v>
      </c>
      <c r="AF745" s="110">
        <v>1613</v>
      </c>
      <c r="AG745" s="110">
        <v>50</v>
      </c>
      <c r="AH745" s="110">
        <v>46</v>
      </c>
      <c r="AI745" s="110">
        <v>36</v>
      </c>
      <c r="AK745" s="45"/>
      <c r="AL745" s="45"/>
      <c r="AM745" s="45"/>
      <c r="AN745" s="45"/>
      <c r="AO745" s="102">
        <f t="shared" si="13"/>
        <v>0.79000000000000625</v>
      </c>
      <c r="AP745" s="14">
        <f t="shared" si="8"/>
        <v>0.15</v>
      </c>
      <c r="AQ745" s="15">
        <f t="shared" si="9"/>
        <v>7</v>
      </c>
      <c r="AR745" s="16">
        <f t="shared" si="10"/>
        <v>0.3599</v>
      </c>
      <c r="AS745" s="16">
        <f t="shared" si="11"/>
        <v>0.1293</v>
      </c>
      <c r="AT745" s="16">
        <f t="shared" si="12"/>
        <v>2.52E-2</v>
      </c>
      <c r="AU745" s="17" t="e">
        <f>IF(AR745&lt;&gt;"",(($AP745*$BB$4/31.1034768*$BB$5)+($AQ745*$BC$4/31.1034768*$BC$5)+($AR745*$BA$4/100*$BA$5)+($AS745*$BD$4/100*$BD$5)+($AT745*$BE$4/100*$BE$5))/($BB$4*$BB$5/31.1034768),AP745)</f>
        <v>#DIV/0!</v>
      </c>
      <c r="AV745" s="16" t="e">
        <f>IF(AR745&lt;&gt;"",(($AP745*$BB$4/31.1034768*$BB$5)+($AQ745*$BC$4/31.1034768*$BC$5)+($AR745*$BA$4/100*$BA$5)+($AS745*$BD$4/100*$BD$5)+($AT745*$BE$4/100*$BE$5))/($BA$4*$BA$5/100),($AP745*$BB$4/31.1034768*$BB$5)/($BA$4*$BA$5/100))</f>
        <v>#DIV/0!</v>
      </c>
      <c r="AW745" s="18">
        <f>IF(AR745&lt;&gt;"",($AP745*$BB$4/31.1034768)+($AQ745*$BC$4/31.1034768)+($AR745*$BA$4/100)+($AS745*$BD$4/100)+($AT745*$BE$4/100),($AP745*$BB$4/31.1034768))</f>
        <v>0</v>
      </c>
      <c r="AX745" s="19">
        <f>IF(AR745&lt;&gt;"",(AR745+($AS745*$BD$6)+($AT745*$BE$6)+($AP745*$BB$6)+($AQ745*$BC$6)),"")</f>
        <v>0.3599</v>
      </c>
      <c r="AZ745" s="115"/>
      <c r="BB745" s="102">
        <v>0.70999999999999375</v>
      </c>
      <c r="BC745" s="14">
        <v>3.34</v>
      </c>
      <c r="BD745" s="15">
        <v>68</v>
      </c>
      <c r="BE745" s="16">
        <v>11.875500000000001</v>
      </c>
      <c r="BF745" s="16">
        <v>0.55959999999999999</v>
      </c>
      <c r="BG745" s="16">
        <v>0.36990000000000001</v>
      </c>
      <c r="BH745" s="17">
        <v>16.54562170408558</v>
      </c>
      <c r="BI745" s="55" t="s">
        <v>150</v>
      </c>
      <c r="BJ745" s="31" t="s">
        <v>62</v>
      </c>
      <c r="BK745" s="16">
        <v>17.569033067996809</v>
      </c>
      <c r="BL745" s="18">
        <v>568.93220938019886</v>
      </c>
      <c r="BM745" s="19">
        <v>17.664656989999997</v>
      </c>
      <c r="BO745" s="90"/>
    </row>
    <row r="746" spans="1:67" s="20" customFormat="1" ht="12" customHeight="1" x14ac:dyDescent="0.2">
      <c r="A746" s="23" t="s">
        <v>721</v>
      </c>
      <c r="B746" s="20" t="s">
        <v>697</v>
      </c>
      <c r="C746" s="86">
        <v>71.790000000000006</v>
      </c>
      <c r="D746" s="86">
        <v>72.5</v>
      </c>
      <c r="E746" s="25">
        <f t="shared" si="7"/>
        <v>0.70999999999999375</v>
      </c>
      <c r="F746" s="23" t="s">
        <v>54</v>
      </c>
      <c r="H746" s="20" t="s">
        <v>263</v>
      </c>
      <c r="I746" s="26" t="s">
        <v>129</v>
      </c>
      <c r="J746" s="26"/>
      <c r="M746" s="20" t="s">
        <v>528</v>
      </c>
      <c r="O746" s="23" t="s">
        <v>150</v>
      </c>
      <c r="P746" s="23"/>
      <c r="Q746" s="110" t="s">
        <v>530</v>
      </c>
      <c r="R746" s="110" t="s">
        <v>721</v>
      </c>
      <c r="S746" s="110">
        <v>3.34</v>
      </c>
      <c r="T746" s="110"/>
      <c r="U746" s="110"/>
      <c r="V746" s="110">
        <v>3699</v>
      </c>
      <c r="W746" s="110">
        <v>5596</v>
      </c>
      <c r="X746" s="110"/>
      <c r="Y746" s="110" t="s">
        <v>214</v>
      </c>
      <c r="Z746" s="110">
        <v>118755</v>
      </c>
      <c r="AA746" s="110">
        <v>7085</v>
      </c>
      <c r="AB746" s="110">
        <v>68</v>
      </c>
      <c r="AC746" s="110"/>
      <c r="AD746" s="110">
        <v>102150</v>
      </c>
      <c r="AE746" s="110">
        <v>194100</v>
      </c>
      <c r="AF746" s="110">
        <v>5470</v>
      </c>
      <c r="AG746" s="110">
        <v>945</v>
      </c>
      <c r="AH746" s="110">
        <v>93</v>
      </c>
      <c r="AI746" s="110">
        <v>124</v>
      </c>
      <c r="AO746" s="102">
        <f t="shared" si="13"/>
        <v>0.70999999999999375</v>
      </c>
      <c r="AP746" s="14">
        <f t="shared" si="8"/>
        <v>3.34</v>
      </c>
      <c r="AQ746" s="15">
        <f t="shared" si="9"/>
        <v>68</v>
      </c>
      <c r="AR746" s="16">
        <f t="shared" si="10"/>
        <v>11.875500000000001</v>
      </c>
      <c r="AS746" s="16">
        <f t="shared" si="11"/>
        <v>0.55959999999999999</v>
      </c>
      <c r="AT746" s="16">
        <f t="shared" si="12"/>
        <v>0.36990000000000001</v>
      </c>
      <c r="AU746" s="17" t="e">
        <f>IF(AR746&lt;&gt;"",(($AP746*$BB$4/31.1034768*$BB$5)+($AQ746*$BC$4/31.1034768*$BC$5)+($AR746*$BA$4/100*$BA$5)+($AS746*$BD$4/100*$BD$5)+($AT746*$BE$4/100*$BE$5))/($BB$4*$BB$5/31.1034768),AP746)</f>
        <v>#DIV/0!</v>
      </c>
      <c r="AV746" s="16" t="e">
        <f>IF(AR746&lt;&gt;"",(($AP746*$BB$4/31.1034768*$BB$5)+($AQ746*$BC$4/31.1034768*$BC$5)+($AR746*$BA$4/100*$BA$5)+($AS746*$BD$4/100*$BD$5)+($AT746*$BE$4/100*$BE$5))/($BA$4*$BA$5/100),($AP746*$BB$4/31.1034768*$BB$5)/($BA$4*$BA$5/100))</f>
        <v>#DIV/0!</v>
      </c>
      <c r="AW746" s="18">
        <f>IF(AR746&lt;&gt;"",($AP746*$BB$4/31.1034768)+($AQ746*$BC$4/31.1034768)+($AR746*$BA$4/100)+($AS746*$BD$4/100)+($AT746*$BE$4/100),($AP746*$BB$4/31.1034768))</f>
        <v>0</v>
      </c>
      <c r="AX746" s="19">
        <f>IF(AR746&lt;&gt;"",(AR746+($AS746*$BD$6)+($AT746*$BE$6)+($AP746*$BB$6)+($AQ746*$BC$6)),"")</f>
        <v>11.875500000000001</v>
      </c>
      <c r="AZ746" s="115"/>
      <c r="BB746" s="102">
        <v>1</v>
      </c>
      <c r="BC746" s="14">
        <v>1.7949999999999999</v>
      </c>
      <c r="BD746" s="15">
        <v>7</v>
      </c>
      <c r="BE746" s="16">
        <v>10.5778</v>
      </c>
      <c r="BF746" s="16">
        <v>0.1532</v>
      </c>
      <c r="BG746" s="16">
        <v>0.48</v>
      </c>
      <c r="BH746" s="17">
        <v>12.929053949467706</v>
      </c>
      <c r="BI746" s="55" t="s">
        <v>150</v>
      </c>
      <c r="BJ746" s="31" t="s">
        <v>62</v>
      </c>
      <c r="BK746" s="16">
        <v>13.728766463941511</v>
      </c>
      <c r="BL746" s="18">
        <v>431.38696654475615</v>
      </c>
      <c r="BM746" s="19">
        <v>13.532664259999999</v>
      </c>
      <c r="BO746" s="90"/>
    </row>
    <row r="747" spans="1:67" s="20" customFormat="1" ht="12" customHeight="1" x14ac:dyDescent="0.2">
      <c r="A747" s="23" t="s">
        <v>722</v>
      </c>
      <c r="B747" s="20" t="s">
        <v>697</v>
      </c>
      <c r="C747" s="86">
        <v>72.5</v>
      </c>
      <c r="D747" s="86">
        <v>73.5</v>
      </c>
      <c r="E747" s="25">
        <f t="shared" si="7"/>
        <v>1</v>
      </c>
      <c r="F747" s="23" t="s">
        <v>54</v>
      </c>
      <c r="H747" s="20" t="s">
        <v>263</v>
      </c>
      <c r="I747" s="26" t="s">
        <v>129</v>
      </c>
      <c r="J747" s="26"/>
      <c r="M747" s="20" t="s">
        <v>528</v>
      </c>
      <c r="O747" s="23" t="s">
        <v>150</v>
      </c>
      <c r="P747" s="23"/>
      <c r="Q747" s="110" t="s">
        <v>530</v>
      </c>
      <c r="R747" s="110" t="s">
        <v>722</v>
      </c>
      <c r="S747" s="110">
        <v>1.6</v>
      </c>
      <c r="T747" s="110">
        <v>1.99</v>
      </c>
      <c r="U747" s="110"/>
      <c r="V747" s="110">
        <v>4800</v>
      </c>
      <c r="W747" s="110">
        <v>1532</v>
      </c>
      <c r="X747" s="110"/>
      <c r="Y747" s="110" t="s">
        <v>214</v>
      </c>
      <c r="Z747" s="110">
        <v>105778</v>
      </c>
      <c r="AA747" s="110">
        <v>5875</v>
      </c>
      <c r="AB747" s="110">
        <v>7</v>
      </c>
      <c r="AC747" s="110"/>
      <c r="AD747" s="110">
        <v>92700</v>
      </c>
      <c r="AE747" s="110">
        <v>187400</v>
      </c>
      <c r="AF747" s="110">
        <v>5690</v>
      </c>
      <c r="AG747" s="110">
        <v>920</v>
      </c>
      <c r="AH747" s="110">
        <v>81</v>
      </c>
      <c r="AI747" s="110">
        <v>100</v>
      </c>
      <c r="AO747" s="102">
        <f t="shared" si="13"/>
        <v>1</v>
      </c>
      <c r="AP747" s="14">
        <f t="shared" si="8"/>
        <v>1.7949999999999999</v>
      </c>
      <c r="AQ747" s="15">
        <f t="shared" si="9"/>
        <v>7</v>
      </c>
      <c r="AR747" s="16">
        <f t="shared" si="10"/>
        <v>10.5778</v>
      </c>
      <c r="AS747" s="16">
        <f t="shared" si="11"/>
        <v>0.1532</v>
      </c>
      <c r="AT747" s="16">
        <f t="shared" si="12"/>
        <v>0.48</v>
      </c>
      <c r="AU747" s="17" t="e">
        <f>IF(AR747&lt;&gt;"",(($AP747*$BB$4/31.1034768*$BB$5)+($AQ747*$BC$4/31.1034768*$BC$5)+($AR747*$BA$4/100*$BA$5)+($AS747*$BD$4/100*$BD$5)+($AT747*$BE$4/100*$BE$5))/($BB$4*$BB$5/31.1034768),AP747)</f>
        <v>#DIV/0!</v>
      </c>
      <c r="AV747" s="16" t="e">
        <f>IF(AR747&lt;&gt;"",(($AP747*$BB$4/31.1034768*$BB$5)+($AQ747*$BC$4/31.1034768*$BC$5)+($AR747*$BA$4/100*$BA$5)+($AS747*$BD$4/100*$BD$5)+($AT747*$BE$4/100*$BE$5))/($BA$4*$BA$5/100),($AP747*$BB$4/31.1034768*$BB$5)/($BA$4*$BA$5/100))</f>
        <v>#DIV/0!</v>
      </c>
      <c r="AW747" s="18">
        <f>IF(AR747&lt;&gt;"",($AP747*$BB$4/31.1034768)+($AQ747*$BC$4/31.1034768)+($AR747*$BA$4/100)+($AS747*$BD$4/100)+($AT747*$BE$4/100),($AP747*$BB$4/31.1034768))</f>
        <v>0</v>
      </c>
      <c r="AX747" s="19">
        <f>IF(AR747&lt;&gt;"",(AR747+($AS747*$BD$6)+($AT747*$BE$6)+($AP747*$BB$6)+($AQ747*$BC$6)),"")</f>
        <v>10.5778</v>
      </c>
      <c r="AZ747" s="115"/>
      <c r="BB747" s="102">
        <v>0.62999999999999545</v>
      </c>
      <c r="BC747" s="14">
        <v>1.1800000000000002</v>
      </c>
      <c r="BD747" s="15">
        <v>161</v>
      </c>
      <c r="BE747" s="16">
        <v>9.9179999999999993</v>
      </c>
      <c r="BF747" s="16">
        <v>1.4543999999999999</v>
      </c>
      <c r="BG747" s="16">
        <v>0.42270000000000002</v>
      </c>
      <c r="BH747" s="17">
        <v>14.429936379810581</v>
      </c>
      <c r="BI747" s="55" t="s">
        <v>150</v>
      </c>
      <c r="BJ747" s="31" t="s">
        <v>62</v>
      </c>
      <c r="BK747" s="16">
        <v>15.322484338160653</v>
      </c>
      <c r="BL747" s="18">
        <v>496.61254587681594</v>
      </c>
      <c r="BM747" s="19">
        <v>16.146346749999999</v>
      </c>
      <c r="BO747" s="90"/>
    </row>
    <row r="748" spans="1:67" s="20" customFormat="1" ht="12" customHeight="1" x14ac:dyDescent="0.2">
      <c r="A748" s="23" t="s">
        <v>723</v>
      </c>
      <c r="B748" s="20" t="s">
        <v>697</v>
      </c>
      <c r="C748" s="86">
        <v>73.5</v>
      </c>
      <c r="D748" s="86">
        <v>74.13</v>
      </c>
      <c r="E748" s="25">
        <f t="shared" si="7"/>
        <v>0.62999999999999545</v>
      </c>
      <c r="F748" s="23" t="s">
        <v>54</v>
      </c>
      <c r="H748" s="20" t="s">
        <v>263</v>
      </c>
      <c r="I748" s="26" t="s">
        <v>129</v>
      </c>
      <c r="J748" s="26"/>
      <c r="M748" s="20" t="s">
        <v>528</v>
      </c>
      <c r="O748" s="23" t="s">
        <v>150</v>
      </c>
      <c r="P748" s="23"/>
      <c r="Q748" s="110" t="s">
        <v>530</v>
      </c>
      <c r="R748" s="110" t="s">
        <v>723</v>
      </c>
      <c r="S748" s="110">
        <v>1.25</v>
      </c>
      <c r="T748" s="110">
        <v>1.1100000000000001</v>
      </c>
      <c r="U748" s="110"/>
      <c r="V748" s="110">
        <v>4227</v>
      </c>
      <c r="W748" s="110" t="s">
        <v>214</v>
      </c>
      <c r="X748" s="110">
        <v>14544</v>
      </c>
      <c r="Y748" s="110" t="s">
        <v>214</v>
      </c>
      <c r="Z748" s="110">
        <v>99180</v>
      </c>
      <c r="AA748" s="110">
        <v>5705</v>
      </c>
      <c r="AB748" s="110" t="s">
        <v>215</v>
      </c>
      <c r="AC748" s="110">
        <v>161</v>
      </c>
      <c r="AD748" s="110">
        <v>102650</v>
      </c>
      <c r="AE748" s="110">
        <v>195500</v>
      </c>
      <c r="AF748" s="110">
        <v>8030</v>
      </c>
      <c r="AG748" s="110">
        <v>819</v>
      </c>
      <c r="AH748" s="110">
        <v>162</v>
      </c>
      <c r="AI748" s="110">
        <v>152</v>
      </c>
      <c r="AO748" s="102">
        <f t="shared" si="13"/>
        <v>0.62999999999999545</v>
      </c>
      <c r="AP748" s="14">
        <f t="shared" si="8"/>
        <v>1.1800000000000002</v>
      </c>
      <c r="AQ748" s="15">
        <f t="shared" si="9"/>
        <v>161</v>
      </c>
      <c r="AR748" s="16">
        <f t="shared" si="10"/>
        <v>9.9179999999999993</v>
      </c>
      <c r="AS748" s="16">
        <f t="shared" si="11"/>
        <v>1.4543999999999999</v>
      </c>
      <c r="AT748" s="16">
        <f t="shared" si="12"/>
        <v>0.42270000000000002</v>
      </c>
      <c r="AU748" s="17" t="e">
        <f>IF(AR748&lt;&gt;"",(($AP748*$BB$4/31.1034768*$BB$5)+($AQ748*$BC$4/31.1034768*$BC$5)+($AR748*$BA$4/100*$BA$5)+($AS748*$BD$4/100*$BD$5)+($AT748*$BE$4/100*$BE$5))/($BB$4*$BB$5/31.1034768),AP748)</f>
        <v>#DIV/0!</v>
      </c>
      <c r="AV748" s="16" t="e">
        <f>IF(AR748&lt;&gt;"",(($AP748*$BB$4/31.1034768*$BB$5)+($AQ748*$BC$4/31.1034768*$BC$5)+($AR748*$BA$4/100*$BA$5)+($AS748*$BD$4/100*$BD$5)+($AT748*$BE$4/100*$BE$5))/($BA$4*$BA$5/100),($AP748*$BB$4/31.1034768*$BB$5)/($BA$4*$BA$5/100))</f>
        <v>#DIV/0!</v>
      </c>
      <c r="AW748" s="18">
        <f>IF(AR748&lt;&gt;"",($AP748*$BB$4/31.1034768)+($AQ748*$BC$4/31.1034768)+($AR748*$BA$4/100)+($AS748*$BD$4/100)+($AT748*$BE$4/100),($AP748*$BB$4/31.1034768))</f>
        <v>0</v>
      </c>
      <c r="AX748" s="19">
        <f>IF(AR748&lt;&gt;"",(AR748+($AS748*$BD$6)+($AT748*$BE$6)+($AP748*$BB$6)+($AQ748*$BC$6)),"")</f>
        <v>9.9179999999999993</v>
      </c>
      <c r="AZ748" s="115"/>
      <c r="BB748" s="102">
        <v>0.96999999999999886</v>
      </c>
      <c r="BC748" s="14">
        <v>0.28999999999999998</v>
      </c>
      <c r="BD748" s="15">
        <v>4</v>
      </c>
      <c r="BE748" s="16">
        <v>4.7321</v>
      </c>
      <c r="BF748" s="16">
        <v>0.1105</v>
      </c>
      <c r="BG748" s="16">
        <v>0.29470000000000002</v>
      </c>
      <c r="BH748" s="17">
        <v>5.4700160888478564</v>
      </c>
      <c r="BI748" s="55" t="s">
        <v>150</v>
      </c>
      <c r="BJ748" s="31" t="s">
        <v>62</v>
      </c>
      <c r="BK748" s="16">
        <v>5.8083579611706009</v>
      </c>
      <c r="BL748" s="18">
        <v>178.82140639980415</v>
      </c>
      <c r="BM748" s="19">
        <v>5.744701029999999</v>
      </c>
    </row>
    <row r="749" spans="1:67" s="20" customFormat="1" ht="12" customHeight="1" x14ac:dyDescent="0.2">
      <c r="A749" s="23" t="s">
        <v>724</v>
      </c>
      <c r="B749" s="20" t="s">
        <v>697</v>
      </c>
      <c r="C749" s="86">
        <v>74.13</v>
      </c>
      <c r="D749" s="86">
        <v>75.099999999999994</v>
      </c>
      <c r="E749" s="25">
        <f t="shared" si="7"/>
        <v>0.96999999999999886</v>
      </c>
      <c r="F749" s="23" t="s">
        <v>54</v>
      </c>
      <c r="H749" s="20" t="s">
        <v>263</v>
      </c>
      <c r="I749" s="26" t="s">
        <v>129</v>
      </c>
      <c r="J749" s="26"/>
      <c r="M749" s="20" t="s">
        <v>528</v>
      </c>
      <c r="O749" s="23" t="s">
        <v>150</v>
      </c>
      <c r="P749" s="23"/>
      <c r="Q749" s="110" t="s">
        <v>530</v>
      </c>
      <c r="R749" s="110" t="s">
        <v>724</v>
      </c>
      <c r="S749" s="110">
        <v>0.28999999999999998</v>
      </c>
      <c r="T749" s="110"/>
      <c r="U749" s="110"/>
      <c r="V749" s="110">
        <v>2947</v>
      </c>
      <c r="W749" s="110">
        <v>1105</v>
      </c>
      <c r="X749" s="110"/>
      <c r="Y749" s="110" t="s">
        <v>214</v>
      </c>
      <c r="Z749" s="110">
        <v>47321</v>
      </c>
      <c r="AA749" s="110">
        <v>8040</v>
      </c>
      <c r="AB749" s="110">
        <v>4</v>
      </c>
      <c r="AC749" s="110"/>
      <c r="AD749" s="110">
        <v>94000</v>
      </c>
      <c r="AE749" s="110">
        <v>132750</v>
      </c>
      <c r="AF749" s="110">
        <v>9070</v>
      </c>
      <c r="AG749" s="110">
        <v>599</v>
      </c>
      <c r="AH749" s="110">
        <v>76</v>
      </c>
      <c r="AI749" s="110">
        <v>91</v>
      </c>
      <c r="AO749" s="102">
        <f t="shared" si="13"/>
        <v>0.96999999999999886</v>
      </c>
      <c r="AP749" s="14">
        <f t="shared" si="8"/>
        <v>0.28999999999999998</v>
      </c>
      <c r="AQ749" s="15">
        <f t="shared" si="9"/>
        <v>4</v>
      </c>
      <c r="AR749" s="16">
        <f t="shared" si="10"/>
        <v>4.7321</v>
      </c>
      <c r="AS749" s="16">
        <f t="shared" si="11"/>
        <v>0.1105</v>
      </c>
      <c r="AT749" s="16">
        <f t="shared" si="12"/>
        <v>0.29470000000000002</v>
      </c>
      <c r="AU749" s="17" t="e">
        <f>IF(AR749&lt;&gt;"",(($AP749*$BB$4/31.1034768*$BB$5)+($AQ749*$BC$4/31.1034768*$BC$5)+($AR749*$BA$4/100*$BA$5)+($AS749*$BD$4/100*$BD$5)+($AT749*$BE$4/100*$BE$5))/($BB$4*$BB$5/31.1034768),AP749)</f>
        <v>#DIV/0!</v>
      </c>
      <c r="AV749" s="16" t="e">
        <f>IF(AR749&lt;&gt;"",(($AP749*$BB$4/31.1034768*$BB$5)+($AQ749*$BC$4/31.1034768*$BC$5)+($AR749*$BA$4/100*$BA$5)+($AS749*$BD$4/100*$BD$5)+($AT749*$BE$4/100*$BE$5))/($BA$4*$BA$5/100),($AP749*$BB$4/31.1034768*$BB$5)/($BA$4*$BA$5/100))</f>
        <v>#DIV/0!</v>
      </c>
      <c r="AW749" s="18">
        <f>IF(AR749&lt;&gt;"",($AP749*$BB$4/31.1034768)+($AQ749*$BC$4/31.1034768)+($AR749*$BA$4/100)+($AS749*$BD$4/100)+($AT749*$BE$4/100),($AP749*$BB$4/31.1034768))</f>
        <v>0</v>
      </c>
      <c r="AX749" s="19">
        <f>IF(AR749&lt;&gt;"",(AR749+($AS749*$BD$6)+($AT749*$BE$6)+($AP749*$BB$6)+($AQ749*$BC$6)),"")</f>
        <v>4.7321</v>
      </c>
      <c r="AZ749" s="115"/>
      <c r="BB749" s="102">
        <v>1.2000000000000028</v>
      </c>
      <c r="BC749" s="14">
        <v>0.44</v>
      </c>
      <c r="BD749" s="15">
        <v>9</v>
      </c>
      <c r="BE749" s="16">
        <v>3.2269999999999999</v>
      </c>
      <c r="BF749" s="16">
        <v>0.13539999999999999</v>
      </c>
      <c r="BG749" s="16">
        <v>0.2636</v>
      </c>
      <c r="BH749" s="17">
        <v>4.2222701719322151</v>
      </c>
      <c r="BI749" s="55" t="s">
        <v>150</v>
      </c>
      <c r="BJ749" s="31" t="s">
        <v>62</v>
      </c>
      <c r="BK749" s="16">
        <v>4.4834340830103852</v>
      </c>
      <c r="BL749" s="18">
        <v>141.00148633289254</v>
      </c>
      <c r="BM749" s="19">
        <v>4.4469511600000002</v>
      </c>
    </row>
    <row r="750" spans="1:67" s="20" customFormat="1" ht="12" customHeight="1" x14ac:dyDescent="0.2">
      <c r="A750" s="23" t="s">
        <v>725</v>
      </c>
      <c r="B750" s="20" t="s">
        <v>697</v>
      </c>
      <c r="C750" s="86">
        <v>75.099999999999994</v>
      </c>
      <c r="D750" s="86">
        <v>76.3</v>
      </c>
      <c r="E750" s="25">
        <f t="shared" si="7"/>
        <v>1.2000000000000028</v>
      </c>
      <c r="F750" s="23" t="s">
        <v>54</v>
      </c>
      <c r="H750" s="20" t="s">
        <v>263</v>
      </c>
      <c r="I750" s="26" t="s">
        <v>129</v>
      </c>
      <c r="J750" s="26"/>
      <c r="M750" s="20" t="s">
        <v>528</v>
      </c>
      <c r="O750" s="23" t="s">
        <v>150</v>
      </c>
      <c r="P750" s="23"/>
      <c r="Q750" s="110" t="s">
        <v>530</v>
      </c>
      <c r="R750" s="110" t="s">
        <v>725</v>
      </c>
      <c r="S750" s="110">
        <v>0.44</v>
      </c>
      <c r="T750" s="110"/>
      <c r="U750" s="110"/>
      <c r="V750" s="110">
        <v>2636</v>
      </c>
      <c r="W750" s="110">
        <v>1354</v>
      </c>
      <c r="X750" s="110"/>
      <c r="Y750" s="110" t="s">
        <v>214</v>
      </c>
      <c r="Z750" s="110">
        <v>32270</v>
      </c>
      <c r="AA750" s="110">
        <v>2056</v>
      </c>
      <c r="AB750" s="110">
        <v>9</v>
      </c>
      <c r="AC750" s="110"/>
      <c r="AD750" s="110">
        <v>66700</v>
      </c>
      <c r="AE750" s="110">
        <v>98900</v>
      </c>
      <c r="AF750" s="110">
        <v>7670</v>
      </c>
      <c r="AG750" s="110">
        <v>274</v>
      </c>
      <c r="AH750" s="110">
        <v>79</v>
      </c>
      <c r="AI750" s="110">
        <v>111</v>
      </c>
      <c r="AO750" s="102">
        <f t="shared" si="13"/>
        <v>1.2000000000000028</v>
      </c>
      <c r="AP750" s="14">
        <f t="shared" si="8"/>
        <v>0.44</v>
      </c>
      <c r="AQ750" s="15">
        <f t="shared" si="9"/>
        <v>9</v>
      </c>
      <c r="AR750" s="16">
        <f t="shared" si="10"/>
        <v>3.2269999999999999</v>
      </c>
      <c r="AS750" s="16">
        <f t="shared" si="11"/>
        <v>0.13539999999999999</v>
      </c>
      <c r="AT750" s="16">
        <f t="shared" si="12"/>
        <v>0.2636</v>
      </c>
      <c r="AU750" s="17" t="e">
        <f>IF(AR750&lt;&gt;"",(($AP750*$BB$4/31.1034768*$BB$5)+($AQ750*$BC$4/31.1034768*$BC$5)+($AR750*$BA$4/100*$BA$5)+($AS750*$BD$4/100*$BD$5)+($AT750*$BE$4/100*$BE$5))/($BB$4*$BB$5/31.1034768),AP750)</f>
        <v>#DIV/0!</v>
      </c>
      <c r="AV750" s="16" t="e">
        <f>IF(AR750&lt;&gt;"",(($AP750*$BB$4/31.1034768*$BB$5)+($AQ750*$BC$4/31.1034768*$BC$5)+($AR750*$BA$4/100*$BA$5)+($AS750*$BD$4/100*$BD$5)+($AT750*$BE$4/100*$BE$5))/($BA$4*$BA$5/100),($AP750*$BB$4/31.1034768*$BB$5)/($BA$4*$BA$5/100))</f>
        <v>#DIV/0!</v>
      </c>
      <c r="AW750" s="18">
        <f>IF(AR750&lt;&gt;"",($AP750*$BB$4/31.1034768)+($AQ750*$BC$4/31.1034768)+($AR750*$BA$4/100)+($AS750*$BD$4/100)+($AT750*$BE$4/100),($AP750*$BB$4/31.1034768))</f>
        <v>0</v>
      </c>
      <c r="AX750" s="19">
        <f>IF(AR750&lt;&gt;"",(AR750+($AS750*$BD$6)+($AT750*$BE$6)+($AP750*$BB$6)+($AQ750*$BC$6)),"")</f>
        <v>3.2269999999999999</v>
      </c>
      <c r="AZ750" s="115"/>
      <c r="BB750" s="102">
        <v>1.210000000000008</v>
      </c>
      <c r="BC750" s="14">
        <v>0.43</v>
      </c>
      <c r="BD750" s="15">
        <v>6</v>
      </c>
      <c r="BE750" s="16">
        <v>3.3037999999999998</v>
      </c>
      <c r="BF750" s="16">
        <v>0.1507</v>
      </c>
      <c r="BG750" s="16">
        <v>0.21440000000000001</v>
      </c>
      <c r="BH750" s="17">
        <v>4.1466802709192025</v>
      </c>
      <c r="BI750" s="55" t="s">
        <v>150</v>
      </c>
      <c r="BJ750" s="31" t="s">
        <v>62</v>
      </c>
      <c r="BK750" s="16">
        <v>4.4031686512087935</v>
      </c>
      <c r="BL750" s="18">
        <v>138.33939482166699</v>
      </c>
      <c r="BM750" s="19">
        <v>4.3641845200000002</v>
      </c>
    </row>
    <row r="751" spans="1:67" s="20" customFormat="1" ht="12" customHeight="1" x14ac:dyDescent="0.2">
      <c r="A751" s="23" t="s">
        <v>726</v>
      </c>
      <c r="B751" s="20" t="s">
        <v>697</v>
      </c>
      <c r="C751" s="86">
        <v>76.3</v>
      </c>
      <c r="D751" s="86">
        <v>77.510000000000005</v>
      </c>
      <c r="E751" s="25">
        <f t="shared" si="7"/>
        <v>1.210000000000008</v>
      </c>
      <c r="F751" s="23" t="s">
        <v>54</v>
      </c>
      <c r="H751" s="20" t="s">
        <v>263</v>
      </c>
      <c r="I751" s="26" t="s">
        <v>129</v>
      </c>
      <c r="J751" s="26"/>
      <c r="M751" s="20" t="s">
        <v>528</v>
      </c>
      <c r="O751" s="23" t="s">
        <v>150</v>
      </c>
      <c r="P751" s="23"/>
      <c r="Q751" s="110" t="s">
        <v>530</v>
      </c>
      <c r="R751" s="110" t="s">
        <v>726</v>
      </c>
      <c r="S751" s="110">
        <v>0.43</v>
      </c>
      <c r="T751" s="110"/>
      <c r="U751" s="110"/>
      <c r="V751" s="110">
        <v>2144</v>
      </c>
      <c r="W751" s="110">
        <v>1507</v>
      </c>
      <c r="X751" s="110"/>
      <c r="Y751" s="110" t="s">
        <v>214</v>
      </c>
      <c r="Z751" s="110">
        <v>33038</v>
      </c>
      <c r="AA751" s="110">
        <v>2216</v>
      </c>
      <c r="AB751" s="110">
        <v>6</v>
      </c>
      <c r="AC751" s="110"/>
      <c r="AD751" s="110">
        <v>63700</v>
      </c>
      <c r="AE751" s="110">
        <v>99700</v>
      </c>
      <c r="AF751" s="110">
        <v>8545</v>
      </c>
      <c r="AG751" s="110">
        <v>286</v>
      </c>
      <c r="AH751" s="110">
        <v>77</v>
      </c>
      <c r="AI751" s="110">
        <v>77</v>
      </c>
      <c r="AO751" s="102">
        <f t="shared" si="13"/>
        <v>1.210000000000008</v>
      </c>
      <c r="AP751" s="14">
        <f t="shared" si="8"/>
        <v>0.43</v>
      </c>
      <c r="AQ751" s="15">
        <f t="shared" si="9"/>
        <v>6</v>
      </c>
      <c r="AR751" s="16">
        <f t="shared" si="10"/>
        <v>3.3037999999999998</v>
      </c>
      <c r="AS751" s="16">
        <f t="shared" si="11"/>
        <v>0.1507</v>
      </c>
      <c r="AT751" s="16">
        <f t="shared" si="12"/>
        <v>0.21440000000000001</v>
      </c>
      <c r="AU751" s="17" t="e">
        <f>IF(AR751&lt;&gt;"",(($AP751*$BB$4/31.1034768*$BB$5)+($AQ751*$BC$4/31.1034768*$BC$5)+($AR751*$BA$4/100*$BA$5)+($AS751*$BD$4/100*$BD$5)+($AT751*$BE$4/100*$BE$5))/($BB$4*$BB$5/31.1034768),AP751)</f>
        <v>#DIV/0!</v>
      </c>
      <c r="AV751" s="16" t="e">
        <f>IF(AR751&lt;&gt;"",(($AP751*$BB$4/31.1034768*$BB$5)+($AQ751*$BC$4/31.1034768*$BC$5)+($AR751*$BA$4/100*$BA$5)+($AS751*$BD$4/100*$BD$5)+($AT751*$BE$4/100*$BE$5))/($BA$4*$BA$5/100),($AP751*$BB$4/31.1034768*$BB$5)/($BA$4*$BA$5/100))</f>
        <v>#DIV/0!</v>
      </c>
      <c r="AW751" s="18">
        <f>IF(AR751&lt;&gt;"",($AP751*$BB$4/31.1034768)+($AQ751*$BC$4/31.1034768)+($AR751*$BA$4/100)+($AS751*$BD$4/100)+($AT751*$BE$4/100),($AP751*$BB$4/31.1034768))</f>
        <v>0</v>
      </c>
      <c r="AX751" s="19">
        <f>IF(AR751&lt;&gt;"",(AR751+($AS751*$BD$6)+($AT751*$BE$6)+($AP751*$BB$6)+($AQ751*$BC$6)),"")</f>
        <v>3.3037999999999998</v>
      </c>
      <c r="AZ751" s="115"/>
      <c r="BB751" s="102">
        <v>0.98999999999999488</v>
      </c>
      <c r="BC751" s="14">
        <v>0.45</v>
      </c>
      <c r="BD751" s="15">
        <v>0</v>
      </c>
      <c r="BE751" s="16">
        <v>2.1960000000000002</v>
      </c>
      <c r="BF751" s="16">
        <v>8.7599999999999997E-2</v>
      </c>
      <c r="BG751" s="16">
        <v>0.2175</v>
      </c>
      <c r="BH751" s="17">
        <v>3.0125005176051847</v>
      </c>
      <c r="BI751" s="55" t="s">
        <v>150</v>
      </c>
      <c r="BJ751" s="31" t="s">
        <v>62</v>
      </c>
      <c r="BK751" s="16">
        <v>3.1988354476939298</v>
      </c>
      <c r="BL751" s="18">
        <v>101.37883002352973</v>
      </c>
      <c r="BM751" s="19">
        <v>3.1192104300000003</v>
      </c>
    </row>
    <row r="752" spans="1:67" s="20" customFormat="1" ht="12" customHeight="1" x14ac:dyDescent="0.2">
      <c r="A752" s="23" t="s">
        <v>727</v>
      </c>
      <c r="B752" s="20" t="s">
        <v>697</v>
      </c>
      <c r="C752" s="86">
        <v>77.510000000000005</v>
      </c>
      <c r="D752" s="86">
        <v>78.5</v>
      </c>
      <c r="E752" s="25">
        <f t="shared" si="7"/>
        <v>0.98999999999999488</v>
      </c>
      <c r="F752" s="23" t="s">
        <v>54</v>
      </c>
      <c r="H752" s="20" t="s">
        <v>263</v>
      </c>
      <c r="I752" s="26" t="s">
        <v>129</v>
      </c>
      <c r="J752" s="26"/>
      <c r="M752" s="20" t="s">
        <v>528</v>
      </c>
      <c r="O752" s="23" t="s">
        <v>150</v>
      </c>
      <c r="P752" s="23"/>
      <c r="Q752" s="110" t="s">
        <v>530</v>
      </c>
      <c r="R752" s="110" t="s">
        <v>727</v>
      </c>
      <c r="S752" s="110">
        <v>0.45</v>
      </c>
      <c r="T752" s="110"/>
      <c r="U752" s="110"/>
      <c r="V752" s="110">
        <v>2175</v>
      </c>
      <c r="W752" s="110">
        <v>876</v>
      </c>
      <c r="X752" s="110"/>
      <c r="Y752" s="110" t="s">
        <v>214</v>
      </c>
      <c r="Z752" s="110">
        <v>21960</v>
      </c>
      <c r="AA752" s="110">
        <v>2088</v>
      </c>
      <c r="AB752" s="110">
        <v>0.5</v>
      </c>
      <c r="AC752" s="110"/>
      <c r="AD752" s="110">
        <v>66350</v>
      </c>
      <c r="AE752" s="110">
        <v>99800</v>
      </c>
      <c r="AF752" s="110">
        <v>6555</v>
      </c>
      <c r="AG752" s="110">
        <v>217</v>
      </c>
      <c r="AH752" s="110">
        <v>149</v>
      </c>
      <c r="AI752" s="110">
        <v>97</v>
      </c>
      <c r="AO752" s="102">
        <f t="shared" si="13"/>
        <v>0.98999999999999488</v>
      </c>
      <c r="AP752" s="14">
        <f t="shared" si="8"/>
        <v>0.45</v>
      </c>
      <c r="AQ752" s="15">
        <f t="shared" si="9"/>
        <v>0.5</v>
      </c>
      <c r="AR752" s="16">
        <f t="shared" si="10"/>
        <v>2.1960000000000002</v>
      </c>
      <c r="AS752" s="16">
        <f t="shared" si="11"/>
        <v>8.7599999999999997E-2</v>
      </c>
      <c r="AT752" s="16">
        <f t="shared" si="12"/>
        <v>0.2175</v>
      </c>
      <c r="AU752" s="17" t="e">
        <f>IF(AR752&lt;&gt;"",(($AP752*$BB$4/31.1034768*$BB$5)+($AQ752*$BC$4/31.1034768*$BC$5)+($AR752*$BA$4/100*$BA$5)+($AS752*$BD$4/100*$BD$5)+($AT752*$BE$4/100*$BE$5))/($BB$4*$BB$5/31.1034768),AP752)</f>
        <v>#DIV/0!</v>
      </c>
      <c r="AV752" s="16" t="e">
        <f>IF(AR752&lt;&gt;"",(($AP752*$BB$4/31.1034768*$BB$5)+($AQ752*$BC$4/31.1034768*$BC$5)+($AR752*$BA$4/100*$BA$5)+($AS752*$BD$4/100*$BD$5)+($AT752*$BE$4/100*$BE$5))/($BA$4*$BA$5/100),($AP752*$BB$4/31.1034768*$BB$5)/($BA$4*$BA$5/100))</f>
        <v>#DIV/0!</v>
      </c>
      <c r="AW752" s="18">
        <f>IF(AR752&lt;&gt;"",($AP752*$BB$4/31.1034768)+($AQ752*$BC$4/31.1034768)+($AR752*$BA$4/100)+($AS752*$BD$4/100)+($AT752*$BE$4/100),($AP752*$BB$4/31.1034768))</f>
        <v>0</v>
      </c>
      <c r="AX752" s="19">
        <f>IF(AR752&lt;&gt;"",(AR752+($AS752*$BD$6)+($AT752*$BE$6)+($AP752*$BB$6)+($AQ752*$BC$6)),"")</f>
        <v>2.1960000000000002</v>
      </c>
      <c r="AZ752" s="115"/>
      <c r="BB752" s="102">
        <v>1.0999999999999943</v>
      </c>
      <c r="BC752" s="14">
        <v>2.72</v>
      </c>
      <c r="BD752" s="15">
        <v>12</v>
      </c>
      <c r="BE752" s="16">
        <v>5.1896000000000004</v>
      </c>
      <c r="BF752" s="16">
        <v>0.1022</v>
      </c>
      <c r="BG752" s="16">
        <v>0.19470000000000001</v>
      </c>
      <c r="BH752" s="17">
        <v>8.2345051187795679</v>
      </c>
      <c r="BI752" s="55" t="s">
        <v>150</v>
      </c>
      <c r="BJ752" s="31" t="s">
        <v>62</v>
      </c>
      <c r="BK752" s="16">
        <v>8.7438414414312149</v>
      </c>
      <c r="BL752" s="18">
        <v>289.78448707392357</v>
      </c>
      <c r="BM752" s="19">
        <v>8.5785025900000011</v>
      </c>
    </row>
    <row r="753" spans="1:65" s="20" customFormat="1" ht="12" customHeight="1" x14ac:dyDescent="0.2">
      <c r="A753" s="23" t="s">
        <v>728</v>
      </c>
      <c r="B753" s="20" t="s">
        <v>697</v>
      </c>
      <c r="C753" s="86">
        <v>78.5</v>
      </c>
      <c r="D753" s="86">
        <v>79.599999999999994</v>
      </c>
      <c r="E753" s="25">
        <f t="shared" si="7"/>
        <v>1.0999999999999943</v>
      </c>
      <c r="F753" s="23" t="s">
        <v>54</v>
      </c>
      <c r="H753" s="20" t="s">
        <v>263</v>
      </c>
      <c r="I753" s="26" t="s">
        <v>129</v>
      </c>
      <c r="J753" s="26"/>
      <c r="M753" s="20" t="s">
        <v>528</v>
      </c>
      <c r="O753" s="23" t="s">
        <v>150</v>
      </c>
      <c r="P753" s="23"/>
      <c r="Q753" s="110" t="s">
        <v>530</v>
      </c>
      <c r="R753" s="110" t="s">
        <v>728</v>
      </c>
      <c r="S753" s="110">
        <v>2.46</v>
      </c>
      <c r="T753" s="110">
        <v>3.24</v>
      </c>
      <c r="U753" s="110">
        <v>2.46</v>
      </c>
      <c r="V753" s="110">
        <v>1947</v>
      </c>
      <c r="W753" s="110">
        <v>1022</v>
      </c>
      <c r="X753" s="110"/>
      <c r="Y753" s="110" t="s">
        <v>214</v>
      </c>
      <c r="Z753" s="110">
        <v>51896</v>
      </c>
      <c r="AA753" s="110">
        <v>2356</v>
      </c>
      <c r="AB753" s="110">
        <v>12</v>
      </c>
      <c r="AC753" s="110"/>
      <c r="AD753" s="110">
        <v>66750</v>
      </c>
      <c r="AE753" s="110">
        <v>91000</v>
      </c>
      <c r="AF753" s="110">
        <v>9180</v>
      </c>
      <c r="AG753" s="110">
        <v>409</v>
      </c>
      <c r="AH753" s="110">
        <v>121</v>
      </c>
      <c r="AI753" s="110">
        <v>105</v>
      </c>
      <c r="AO753" s="102">
        <f t="shared" si="13"/>
        <v>1.0999999999999943</v>
      </c>
      <c r="AP753" s="14">
        <f t="shared" si="8"/>
        <v>2.72</v>
      </c>
      <c r="AQ753" s="15">
        <f t="shared" si="9"/>
        <v>12</v>
      </c>
      <c r="AR753" s="16">
        <f t="shared" si="10"/>
        <v>5.1896000000000004</v>
      </c>
      <c r="AS753" s="16">
        <f t="shared" si="11"/>
        <v>0.1022</v>
      </c>
      <c r="AT753" s="16">
        <f t="shared" si="12"/>
        <v>0.19470000000000001</v>
      </c>
      <c r="AU753" s="17" t="e">
        <f>IF(AR753&lt;&gt;"",(($AP753*$BB$4/31.1034768*$BB$5)+($AQ753*$BC$4/31.1034768*$BC$5)+($AR753*$BA$4/100*$BA$5)+($AS753*$BD$4/100*$BD$5)+($AT753*$BE$4/100*$BE$5))/($BB$4*$BB$5/31.1034768),AP753)</f>
        <v>#DIV/0!</v>
      </c>
      <c r="AV753" s="16" t="e">
        <f>IF(AR753&lt;&gt;"",(($AP753*$BB$4/31.1034768*$BB$5)+($AQ753*$BC$4/31.1034768*$BC$5)+($AR753*$BA$4/100*$BA$5)+($AS753*$BD$4/100*$BD$5)+($AT753*$BE$4/100*$BE$5))/($BA$4*$BA$5/100),($AP753*$BB$4/31.1034768*$BB$5)/($BA$4*$BA$5/100))</f>
        <v>#DIV/0!</v>
      </c>
      <c r="AW753" s="18">
        <f>IF(AR753&lt;&gt;"",($AP753*$BB$4/31.1034768)+($AQ753*$BC$4/31.1034768)+($AR753*$BA$4/100)+($AS753*$BD$4/100)+($AT753*$BE$4/100),($AP753*$BB$4/31.1034768))</f>
        <v>0</v>
      </c>
      <c r="AX753" s="19">
        <f>IF(AR753&lt;&gt;"",(AR753+($AS753*$BD$6)+($AT753*$BE$6)+($AP753*$BB$6)+($AQ753*$BC$6)),"")</f>
        <v>5.1896000000000004</v>
      </c>
      <c r="AZ753" s="115"/>
      <c r="BB753" s="102">
        <v>1.1300000000000097</v>
      </c>
      <c r="BC753" s="14">
        <v>0.8</v>
      </c>
      <c r="BD753" s="15">
        <v>150</v>
      </c>
      <c r="BE753" s="16">
        <v>4.1115000000000004</v>
      </c>
      <c r="BF753" s="16">
        <v>0.84109999999999996</v>
      </c>
      <c r="BG753" s="16">
        <v>0.15110000000000001</v>
      </c>
      <c r="BH753" s="17">
        <v>7.5593010842787294</v>
      </c>
      <c r="BI753" s="55" t="s">
        <v>150</v>
      </c>
      <c r="BJ753" s="31" t="s">
        <v>62</v>
      </c>
      <c r="BK753" s="16">
        <v>8.0268733986491849</v>
      </c>
      <c r="BL753" s="18">
        <v>267.14276224362931</v>
      </c>
      <c r="BM753" s="19">
        <v>8.8367516699999999</v>
      </c>
    </row>
    <row r="754" spans="1:65" s="20" customFormat="1" ht="12" customHeight="1" x14ac:dyDescent="0.2">
      <c r="A754" s="23" t="s">
        <v>729</v>
      </c>
      <c r="B754" s="20" t="s">
        <v>697</v>
      </c>
      <c r="C754" s="86">
        <v>79.599999999999994</v>
      </c>
      <c r="D754" s="86">
        <v>80.73</v>
      </c>
      <c r="E754" s="25">
        <f t="shared" si="7"/>
        <v>1.1300000000000097</v>
      </c>
      <c r="F754" s="23" t="s">
        <v>54</v>
      </c>
      <c r="H754" s="20" t="s">
        <v>263</v>
      </c>
      <c r="I754" s="26" t="s">
        <v>129</v>
      </c>
      <c r="J754" s="26"/>
      <c r="M754" s="20" t="s">
        <v>528</v>
      </c>
      <c r="N754" s="20" t="s">
        <v>75</v>
      </c>
      <c r="O754" s="23" t="s">
        <v>150</v>
      </c>
      <c r="P754" s="23"/>
      <c r="Q754" s="110" t="s">
        <v>530</v>
      </c>
      <c r="R754" s="110" t="s">
        <v>729</v>
      </c>
      <c r="S754" s="110">
        <v>0.8</v>
      </c>
      <c r="T754" s="110"/>
      <c r="U754" s="110"/>
      <c r="V754" s="110">
        <v>1511</v>
      </c>
      <c r="W754" s="110">
        <v>8411</v>
      </c>
      <c r="X754" s="110"/>
      <c r="Y754" s="110" t="s">
        <v>214</v>
      </c>
      <c r="Z754" s="110">
        <v>41115</v>
      </c>
      <c r="AA754" s="110">
        <v>8905</v>
      </c>
      <c r="AB754" s="110" t="s">
        <v>215</v>
      </c>
      <c r="AC754" s="110">
        <v>150</v>
      </c>
      <c r="AD754" s="110">
        <v>73200</v>
      </c>
      <c r="AE754" s="110">
        <v>98400</v>
      </c>
      <c r="AF754" s="110">
        <v>8585</v>
      </c>
      <c r="AG754" s="110">
        <v>569</v>
      </c>
      <c r="AH754" s="110">
        <v>192</v>
      </c>
      <c r="AI754" s="110">
        <v>100</v>
      </c>
      <c r="AO754" s="102">
        <f t="shared" si="13"/>
        <v>1.1300000000000097</v>
      </c>
      <c r="AP754" s="14">
        <f t="shared" si="8"/>
        <v>0.8</v>
      </c>
      <c r="AQ754" s="15">
        <f t="shared" si="9"/>
        <v>150</v>
      </c>
      <c r="AR754" s="16">
        <f t="shared" si="10"/>
        <v>4.1115000000000004</v>
      </c>
      <c r="AS754" s="16">
        <f t="shared" si="11"/>
        <v>0.84109999999999996</v>
      </c>
      <c r="AT754" s="16">
        <f t="shared" si="12"/>
        <v>0.15110000000000001</v>
      </c>
      <c r="AU754" s="17" t="e">
        <f>IF(AR754&lt;&gt;"",(($AP754*$BB$4/31.1034768*$BB$5)+($AQ754*$BC$4/31.1034768*$BC$5)+($AR754*$BA$4/100*$BA$5)+($AS754*$BD$4/100*$BD$5)+($AT754*$BE$4/100*$BE$5))/($BB$4*$BB$5/31.1034768),AP754)</f>
        <v>#DIV/0!</v>
      </c>
      <c r="AV754" s="16" t="e">
        <f>IF(AR754&lt;&gt;"",(($AP754*$BB$4/31.1034768*$BB$5)+($AQ754*$BC$4/31.1034768*$BC$5)+($AR754*$BA$4/100*$BA$5)+($AS754*$BD$4/100*$BD$5)+($AT754*$BE$4/100*$BE$5))/($BA$4*$BA$5/100),($AP754*$BB$4/31.1034768*$BB$5)/($BA$4*$BA$5/100))</f>
        <v>#DIV/0!</v>
      </c>
      <c r="AW754" s="18">
        <f>IF(AR754&lt;&gt;"",($AP754*$BB$4/31.1034768)+($AQ754*$BC$4/31.1034768)+($AR754*$BA$4/100)+($AS754*$BD$4/100)+($AT754*$BE$4/100),($AP754*$BB$4/31.1034768))</f>
        <v>0</v>
      </c>
      <c r="AX754" s="19">
        <f>IF(AR754&lt;&gt;"",(AR754+($AS754*$BD$6)+($AT754*$BE$6)+($AP754*$BB$6)+($AQ754*$BC$6)),"")</f>
        <v>4.1115000000000004</v>
      </c>
      <c r="AZ754" s="115"/>
      <c r="BB754" s="102">
        <v>0.76999999999999602</v>
      </c>
      <c r="BC754" s="14">
        <v>0.22</v>
      </c>
      <c r="BD754" s="15">
        <v>15</v>
      </c>
      <c r="BE754" s="16">
        <v>0.75149999999999995</v>
      </c>
      <c r="BF754" s="16">
        <v>0.10199999999999999</v>
      </c>
      <c r="BG754" s="16">
        <v>6.8000000000000005E-2</v>
      </c>
      <c r="BH754" s="17">
        <v>1.335015243960294</v>
      </c>
      <c r="BI754" s="55" t="s">
        <v>150</v>
      </c>
      <c r="BJ754" s="31" t="s">
        <v>62</v>
      </c>
      <c r="BK754" s="16">
        <v>1.4175911541375659</v>
      </c>
      <c r="BL754" s="18">
        <v>46.729960009461067</v>
      </c>
      <c r="BM754" s="19">
        <v>1.4768007999999999</v>
      </c>
    </row>
    <row r="755" spans="1:65" s="20" customFormat="1" ht="12" customHeight="1" x14ac:dyDescent="0.2">
      <c r="A755" s="56" t="s">
        <v>730</v>
      </c>
      <c r="B755" s="57" t="s">
        <v>697</v>
      </c>
      <c r="C755" s="91">
        <v>79.599999999999994</v>
      </c>
      <c r="D755" s="91">
        <v>80.73</v>
      </c>
      <c r="E755" s="92">
        <f t="shared" si="7"/>
        <v>1.1300000000000097</v>
      </c>
      <c r="F755" s="56" t="s">
        <v>76</v>
      </c>
      <c r="G755" s="57" t="s">
        <v>729</v>
      </c>
      <c r="H755" s="57" t="s">
        <v>263</v>
      </c>
      <c r="I755" s="60" t="s">
        <v>129</v>
      </c>
      <c r="J755" s="60"/>
      <c r="K755" s="57"/>
      <c r="L755" s="57"/>
      <c r="M755" s="57" t="s">
        <v>528</v>
      </c>
      <c r="N755" s="57" t="s">
        <v>75</v>
      </c>
      <c r="O755" s="56" t="s">
        <v>150</v>
      </c>
      <c r="P755" s="56"/>
      <c r="Q755" s="110" t="s">
        <v>530</v>
      </c>
      <c r="R755" s="110" t="s">
        <v>730</v>
      </c>
      <c r="S755" s="110">
        <v>0.5</v>
      </c>
      <c r="T755" s="110"/>
      <c r="U755" s="110"/>
      <c r="V755" s="110">
        <v>948</v>
      </c>
      <c r="W755" s="110">
        <v>5170</v>
      </c>
      <c r="X755" s="110"/>
      <c r="Y755" s="110" t="s">
        <v>214</v>
      </c>
      <c r="Z755" s="110">
        <v>33966</v>
      </c>
      <c r="AA755" s="110">
        <v>10795</v>
      </c>
      <c r="AB755" s="110">
        <v>81</v>
      </c>
      <c r="AC755" s="110">
        <v>87</v>
      </c>
      <c r="AD755" s="110">
        <v>52100</v>
      </c>
      <c r="AE755" s="110">
        <v>74900</v>
      </c>
      <c r="AF755" s="110">
        <v>8945</v>
      </c>
      <c r="AG755" s="110">
        <v>581</v>
      </c>
      <c r="AH755" s="110">
        <v>134</v>
      </c>
      <c r="AI755" s="110">
        <v>70</v>
      </c>
      <c r="AK755" s="57"/>
      <c r="AL755" s="57"/>
      <c r="AM755" s="57"/>
      <c r="AN755" s="57"/>
      <c r="AO755" s="61">
        <f t="shared" si="13"/>
        <v>1.1300000000000097</v>
      </c>
      <c r="AP755" s="14">
        <f t="shared" si="8"/>
        <v>0.5</v>
      </c>
      <c r="AQ755" s="15">
        <f t="shared" si="9"/>
        <v>87</v>
      </c>
      <c r="AR755" s="16">
        <f t="shared" si="10"/>
        <v>3.3965999999999998</v>
      </c>
      <c r="AS755" s="16">
        <f t="shared" si="11"/>
        <v>0.51700000000000002</v>
      </c>
      <c r="AT755" s="16">
        <f t="shared" si="12"/>
        <v>9.4799999999999995E-2</v>
      </c>
      <c r="AU755" s="17" t="e">
        <f>IF(AR755&lt;&gt;"",(($AP755*$BB$4/31.1034768*$BB$5)+($AQ755*$BC$4/31.1034768*$BC$5)+($AR755*$BA$4/100*$BA$5)+($AS755*$BD$4/100*$BD$5)+($AT755*$BE$4/100*$BE$5))/($BB$4*$BB$5/31.1034768),AP755)</f>
        <v>#DIV/0!</v>
      </c>
      <c r="AV755" s="16" t="e">
        <f>IF(AR755&lt;&gt;"",(($AP755*$BB$4/31.1034768*$BB$5)+($AQ755*$BC$4/31.1034768*$BC$5)+($AR755*$BA$4/100*$BA$5)+($AS755*$BD$4/100*$BD$5)+($AT755*$BE$4/100*$BE$5))/($BA$4*$BA$5/100),($AP755*$BB$4/31.1034768*$BB$5)/($BA$4*$BA$5/100))</f>
        <v>#DIV/0!</v>
      </c>
      <c r="AW755" s="18">
        <f>IF(AR755&lt;&gt;"",($AP755*$BB$4/31.1034768)+($AQ755*$BC$4/31.1034768)+($AR755*$BA$4/100)+($AS755*$BD$4/100)+($AT755*$BE$4/100),($AP755*$BB$4/31.1034768))</f>
        <v>0</v>
      </c>
      <c r="AX755" s="19">
        <f>IF(AR755&lt;&gt;"",(AR755+($AS755*$BD$6)+($AT755*$BE$6)+($AP755*$BB$6)+($AQ755*$BC$6)),"")</f>
        <v>3.3965999999999998</v>
      </c>
      <c r="AZ755" s="115"/>
      <c r="BB755" s="102">
        <v>1</v>
      </c>
      <c r="BC755" s="14">
        <v>1.66</v>
      </c>
      <c r="BD755" s="15">
        <v>28</v>
      </c>
      <c r="BE755" s="16">
        <v>0.4501</v>
      </c>
      <c r="BF755" s="16">
        <v>0.28079999999999999</v>
      </c>
      <c r="BG755" s="16">
        <v>7.0699999999999999E-2</v>
      </c>
      <c r="BH755" s="17">
        <v>2.7716063876033514</v>
      </c>
      <c r="BI755" s="55" t="s">
        <v>150</v>
      </c>
      <c r="BJ755" s="31" t="s">
        <v>62</v>
      </c>
      <c r="BK755" s="16">
        <v>2.943041074319404</v>
      </c>
      <c r="BL755" s="18">
        <v>108.49815122372684</v>
      </c>
      <c r="BM755" s="19">
        <v>2.9868414700000003</v>
      </c>
    </row>
    <row r="756" spans="1:65" s="20" customFormat="1" ht="12" customHeight="1" x14ac:dyDescent="0.2">
      <c r="A756" s="68" t="s">
        <v>731</v>
      </c>
      <c r="B756" s="69" t="s">
        <v>697</v>
      </c>
      <c r="C756" s="94">
        <v>79.599999999999994</v>
      </c>
      <c r="D756" s="94">
        <v>80.73</v>
      </c>
      <c r="E756" s="95">
        <f t="shared" si="7"/>
        <v>1.1300000000000097</v>
      </c>
      <c r="F756" s="68" t="s">
        <v>77</v>
      </c>
      <c r="G756" s="69" t="s">
        <v>83</v>
      </c>
      <c r="H756" s="69" t="s">
        <v>79</v>
      </c>
      <c r="I756" s="72" t="s">
        <v>69</v>
      </c>
      <c r="J756" s="72"/>
      <c r="K756" s="69"/>
      <c r="L756" s="69"/>
      <c r="M756" s="69" t="s">
        <v>528</v>
      </c>
      <c r="N756" s="69"/>
      <c r="O756" s="68" t="s">
        <v>150</v>
      </c>
      <c r="P756" s="68"/>
      <c r="Q756" s="110" t="s">
        <v>530</v>
      </c>
      <c r="R756" s="110" t="s">
        <v>731</v>
      </c>
      <c r="S756" s="110">
        <v>0.54</v>
      </c>
      <c r="T756" s="110"/>
      <c r="U756" s="110"/>
      <c r="V756" s="110">
        <v>25515</v>
      </c>
      <c r="W756" s="110" t="s">
        <v>214</v>
      </c>
      <c r="X756" s="110">
        <v>15306</v>
      </c>
      <c r="Y756" s="110" t="s">
        <v>214</v>
      </c>
      <c r="Z756" s="110">
        <v>230260</v>
      </c>
      <c r="AA756" s="110">
        <v>232</v>
      </c>
      <c r="AB756" s="110" t="s">
        <v>215</v>
      </c>
      <c r="AC756" s="110">
        <v>151</v>
      </c>
      <c r="AD756" s="110">
        <v>169800</v>
      </c>
      <c r="AE756" s="110">
        <v>163950</v>
      </c>
      <c r="AF756" s="110">
        <v>628</v>
      </c>
      <c r="AG756" s="110">
        <v>505</v>
      </c>
      <c r="AH756" s="110">
        <v>63</v>
      </c>
      <c r="AI756" s="110">
        <v>65</v>
      </c>
      <c r="AK756" s="69"/>
      <c r="AL756" s="69"/>
      <c r="AM756" s="69"/>
      <c r="AN756" s="69"/>
      <c r="AO756" s="102">
        <f t="shared" si="13"/>
        <v>1.1300000000000097</v>
      </c>
      <c r="AP756" s="14">
        <f t="shared" si="8"/>
        <v>0.54</v>
      </c>
      <c r="AQ756" s="15">
        <f t="shared" si="9"/>
        <v>151</v>
      </c>
      <c r="AR756" s="16">
        <f t="shared" si="10"/>
        <v>23.026</v>
      </c>
      <c r="AS756" s="16">
        <f t="shared" si="11"/>
        <v>1.5306</v>
      </c>
      <c r="AT756" s="16">
        <f t="shared" si="12"/>
        <v>2.5514999999999999</v>
      </c>
      <c r="AU756" s="17" t="e">
        <f>IF(AR756&lt;&gt;"",(($AP756*$BB$4/31.1034768*$BB$5)+($AQ756*$BC$4/31.1034768*$BC$5)+($AR756*$BA$4/100*$BA$5)+($AS756*$BD$4/100*$BD$5)+($AT756*$BE$4/100*$BE$5))/($BB$4*$BB$5/31.1034768),AP756)</f>
        <v>#DIV/0!</v>
      </c>
      <c r="AV756" s="16" t="e">
        <f>IF(AR756&lt;&gt;"",(($AP756*$BB$4/31.1034768*$BB$5)+($AQ756*$BC$4/31.1034768*$BC$5)+($AR756*$BA$4/100*$BA$5)+($AS756*$BD$4/100*$BD$5)+($AT756*$BE$4/100*$BE$5))/($BA$4*$BA$5/100),($AP756*$BB$4/31.1034768*$BB$5)/($BA$4*$BA$5/100))</f>
        <v>#DIV/0!</v>
      </c>
      <c r="AW756" s="18">
        <f>IF(AR756&lt;&gt;"",($AP756*$BB$4/31.1034768)+($AQ756*$BC$4/31.1034768)+($AR756*$BA$4/100)+($AS756*$BD$4/100)+($AT756*$BE$4/100),($AP756*$BB$4/31.1034768))</f>
        <v>0</v>
      </c>
      <c r="AX756" s="19">
        <f>IF(AR756&lt;&gt;"",(AR756+($AS756*$BD$6)+($AT756*$BE$6)+($AP756*$BB$6)+($AQ756*$BC$6)),"")</f>
        <v>23.026</v>
      </c>
      <c r="AZ756" s="115"/>
      <c r="BB756" s="102">
        <v>1.0699999999999932</v>
      </c>
      <c r="BC756" s="14">
        <v>0.87999999999999989</v>
      </c>
      <c r="BD756" s="15">
        <v>15</v>
      </c>
      <c r="BE756" s="16">
        <v>1.9581999999999999</v>
      </c>
      <c r="BF756" s="16">
        <v>0.14829999999999999</v>
      </c>
      <c r="BG756" s="16">
        <v>9.0499999999999997E-2</v>
      </c>
      <c r="BH756" s="17">
        <v>3.2007792891267743</v>
      </c>
      <c r="BI756" s="55" t="s">
        <v>150</v>
      </c>
      <c r="BJ756" s="31" t="s">
        <v>62</v>
      </c>
      <c r="BK756" s="16">
        <v>3.3987599970414966</v>
      </c>
      <c r="BL756" s="18">
        <v>112.77941071063798</v>
      </c>
      <c r="BM756" s="19">
        <v>3.4094628899999999</v>
      </c>
    </row>
    <row r="757" spans="1:65" s="20" customFormat="1" ht="12" customHeight="1" x14ac:dyDescent="0.2">
      <c r="A757" s="23" t="s">
        <v>732</v>
      </c>
      <c r="B757" s="20" t="s">
        <v>697</v>
      </c>
      <c r="C757" s="86">
        <v>80.73</v>
      </c>
      <c r="D757" s="86">
        <v>81.5</v>
      </c>
      <c r="E757" s="25">
        <f t="shared" si="7"/>
        <v>0.76999999999999602</v>
      </c>
      <c r="F757" s="23" t="s">
        <v>54</v>
      </c>
      <c r="H757" s="20" t="s">
        <v>263</v>
      </c>
      <c r="I757" s="26" t="s">
        <v>129</v>
      </c>
      <c r="J757" s="26"/>
      <c r="M757" s="20" t="s">
        <v>528</v>
      </c>
      <c r="O757" s="23" t="s">
        <v>150</v>
      </c>
      <c r="P757" s="23"/>
      <c r="Q757" s="110" t="s">
        <v>530</v>
      </c>
      <c r="R757" s="110" t="s">
        <v>732</v>
      </c>
      <c r="S757" s="110">
        <v>0.22</v>
      </c>
      <c r="T757" s="110"/>
      <c r="U757" s="110"/>
      <c r="V757" s="110">
        <v>680</v>
      </c>
      <c r="W757" s="110">
        <v>1020</v>
      </c>
      <c r="X757" s="110"/>
      <c r="Y757" s="110">
        <v>7515</v>
      </c>
      <c r="Z757" s="110"/>
      <c r="AA757" s="110">
        <v>2346</v>
      </c>
      <c r="AB757" s="110">
        <v>15</v>
      </c>
      <c r="AC757" s="110"/>
      <c r="AD757" s="110">
        <v>41030</v>
      </c>
      <c r="AE757" s="110">
        <v>62500</v>
      </c>
      <c r="AF757" s="110">
        <v>5995</v>
      </c>
      <c r="AG757" s="110">
        <v>139</v>
      </c>
      <c r="AH757" s="110">
        <v>71</v>
      </c>
      <c r="AI757" s="110">
        <v>24</v>
      </c>
      <c r="AO757" s="102">
        <f t="shared" si="13"/>
        <v>0.76999999999999602</v>
      </c>
      <c r="AP757" s="14">
        <f t="shared" si="8"/>
        <v>0.22</v>
      </c>
      <c r="AQ757" s="15">
        <f t="shared" si="9"/>
        <v>15</v>
      </c>
      <c r="AR757" s="16">
        <f t="shared" si="10"/>
        <v>0.75149999999999995</v>
      </c>
      <c r="AS757" s="16">
        <f t="shared" si="11"/>
        <v>0.10199999999999999</v>
      </c>
      <c r="AT757" s="16">
        <f t="shared" si="12"/>
        <v>6.8000000000000005E-2</v>
      </c>
      <c r="AU757" s="17" t="e">
        <f>IF(AR757&lt;&gt;"",(($AP757*$BB$4/31.1034768*$BB$5)+($AQ757*$BC$4/31.1034768*$BC$5)+($AR757*$BA$4/100*$BA$5)+($AS757*$BD$4/100*$BD$5)+($AT757*$BE$4/100*$BE$5))/($BB$4*$BB$5/31.1034768),AP757)</f>
        <v>#DIV/0!</v>
      </c>
      <c r="AV757" s="16" t="e">
        <f>IF(AR757&lt;&gt;"",(($AP757*$BB$4/31.1034768*$BB$5)+($AQ757*$BC$4/31.1034768*$BC$5)+($AR757*$BA$4/100*$BA$5)+($AS757*$BD$4/100*$BD$5)+($AT757*$BE$4/100*$BE$5))/($BA$4*$BA$5/100),($AP757*$BB$4/31.1034768*$BB$5)/($BA$4*$BA$5/100))</f>
        <v>#DIV/0!</v>
      </c>
      <c r="AW757" s="18">
        <f>IF(AR757&lt;&gt;"",($AP757*$BB$4/31.1034768)+($AQ757*$BC$4/31.1034768)+($AR757*$BA$4/100)+($AS757*$BD$4/100)+($AT757*$BE$4/100),($AP757*$BB$4/31.1034768))</f>
        <v>0</v>
      </c>
      <c r="AX757" s="19">
        <f>IF(AR757&lt;&gt;"",(AR757+($AS757*$BD$6)+($AT757*$BE$6)+($AP757*$BB$6)+($AQ757*$BC$6)),"")</f>
        <v>0.75149999999999995</v>
      </c>
      <c r="AZ757" s="115"/>
      <c r="BB757" s="102">
        <v>0.93000000000000682</v>
      </c>
      <c r="BC757" s="14">
        <v>0.64</v>
      </c>
      <c r="BD757" s="15">
        <v>17</v>
      </c>
      <c r="BE757" s="16">
        <v>2.6042000000000001</v>
      </c>
      <c r="BF757" s="16">
        <v>0.1797</v>
      </c>
      <c r="BG757" s="16">
        <v>9.6100000000000005E-2</v>
      </c>
      <c r="BH757" s="17">
        <v>3.6249607982156595</v>
      </c>
      <c r="BI757" s="55" t="s">
        <v>150</v>
      </c>
      <c r="BJ757" s="31" t="s">
        <v>62</v>
      </c>
      <c r="BK757" s="16">
        <v>3.8491787902002441</v>
      </c>
      <c r="BL757" s="18">
        <v>124.50947600152021</v>
      </c>
      <c r="BM757" s="19">
        <v>3.8889786500000003</v>
      </c>
    </row>
    <row r="758" spans="1:65" s="20" customFormat="1" ht="12" customHeight="1" x14ac:dyDescent="0.2">
      <c r="A758" s="23" t="s">
        <v>733</v>
      </c>
      <c r="B758" s="20" t="s">
        <v>697</v>
      </c>
      <c r="C758" s="86">
        <v>81.5</v>
      </c>
      <c r="D758" s="86">
        <v>82.5</v>
      </c>
      <c r="E758" s="25">
        <f t="shared" si="7"/>
        <v>1</v>
      </c>
      <c r="F758" s="23" t="s">
        <v>54</v>
      </c>
      <c r="H758" s="20" t="s">
        <v>263</v>
      </c>
      <c r="I758" s="26" t="s">
        <v>129</v>
      </c>
      <c r="J758" s="26"/>
      <c r="M758" s="20" t="s">
        <v>528</v>
      </c>
      <c r="O758" s="23" t="s">
        <v>150</v>
      </c>
      <c r="P758" s="23"/>
      <c r="Q758" s="110" t="s">
        <v>530</v>
      </c>
      <c r="R758" s="110" t="s">
        <v>733</v>
      </c>
      <c r="S758" s="110">
        <v>1.66</v>
      </c>
      <c r="T758" s="110"/>
      <c r="U758" s="110"/>
      <c r="V758" s="110">
        <v>707</v>
      </c>
      <c r="W758" s="110">
        <v>2808</v>
      </c>
      <c r="X758" s="110"/>
      <c r="Y758" s="110">
        <v>4501</v>
      </c>
      <c r="Z758" s="110"/>
      <c r="AA758" s="110">
        <v>2373</v>
      </c>
      <c r="AB758" s="110">
        <v>28</v>
      </c>
      <c r="AC758" s="110"/>
      <c r="AD758" s="110">
        <v>30060</v>
      </c>
      <c r="AE758" s="110">
        <v>48530</v>
      </c>
      <c r="AF758" s="110">
        <v>4873</v>
      </c>
      <c r="AG758" s="110">
        <v>115</v>
      </c>
      <c r="AH758" s="110">
        <v>209</v>
      </c>
      <c r="AI758" s="110">
        <v>387</v>
      </c>
      <c r="AO758" s="102">
        <f t="shared" si="13"/>
        <v>1</v>
      </c>
      <c r="AP758" s="14">
        <f t="shared" si="8"/>
        <v>1.66</v>
      </c>
      <c r="AQ758" s="15">
        <f t="shared" si="9"/>
        <v>28</v>
      </c>
      <c r="AR758" s="16">
        <f t="shared" si="10"/>
        <v>0.4501</v>
      </c>
      <c r="AS758" s="16">
        <f t="shared" si="11"/>
        <v>0.28079999999999999</v>
      </c>
      <c r="AT758" s="16">
        <f t="shared" si="12"/>
        <v>7.0699999999999999E-2</v>
      </c>
      <c r="AU758" s="17" t="e">
        <f>IF(AR758&lt;&gt;"",(($AP758*$BB$4/31.1034768*$BB$5)+($AQ758*$BC$4/31.1034768*$BC$5)+($AR758*$BA$4/100*$BA$5)+($AS758*$BD$4/100*$BD$5)+($AT758*$BE$4/100*$BE$5))/($BB$4*$BB$5/31.1034768),AP758)</f>
        <v>#DIV/0!</v>
      </c>
      <c r="AV758" s="16" t="e">
        <f>IF(AR758&lt;&gt;"",(($AP758*$BB$4/31.1034768*$BB$5)+($AQ758*$BC$4/31.1034768*$BC$5)+($AR758*$BA$4/100*$BA$5)+($AS758*$BD$4/100*$BD$5)+($AT758*$BE$4/100*$BE$5))/($BA$4*$BA$5/100),($AP758*$BB$4/31.1034768*$BB$5)/($BA$4*$BA$5/100))</f>
        <v>#DIV/0!</v>
      </c>
      <c r="AW758" s="18">
        <f>IF(AR758&lt;&gt;"",($AP758*$BB$4/31.1034768)+($AQ758*$BC$4/31.1034768)+($AR758*$BA$4/100)+($AS758*$BD$4/100)+($AT758*$BE$4/100),($AP758*$BB$4/31.1034768))</f>
        <v>0</v>
      </c>
      <c r="AX758" s="19">
        <f>IF(AR758&lt;&gt;"",(AR758+($AS758*$BD$6)+($AT758*$BE$6)+($AP758*$BB$6)+($AQ758*$BC$6)),"")</f>
        <v>0.4501</v>
      </c>
      <c r="AZ758" s="115"/>
      <c r="BB758" s="102">
        <v>1</v>
      </c>
      <c r="BC758" s="14">
        <v>0.72500000000000009</v>
      </c>
      <c r="BD758" s="15">
        <v>9</v>
      </c>
      <c r="BE758" s="16">
        <v>2.1053999999999999</v>
      </c>
      <c r="BF758" s="16">
        <v>0.1191</v>
      </c>
      <c r="BG758" s="16">
        <v>0.1053</v>
      </c>
      <c r="BH758" s="17">
        <v>3.1143632092174385</v>
      </c>
      <c r="BI758" s="55" t="s">
        <v>150</v>
      </c>
      <c r="BJ758" s="31" t="s">
        <v>62</v>
      </c>
      <c r="BK758" s="16">
        <v>3.3069987448693352</v>
      </c>
      <c r="BL758" s="18">
        <v>107.91017868112803</v>
      </c>
      <c r="BM758" s="19">
        <v>3.2890567499999999</v>
      </c>
    </row>
    <row r="759" spans="1:65" s="20" customFormat="1" ht="12" customHeight="1" x14ac:dyDescent="0.2">
      <c r="A759" s="23" t="s">
        <v>734</v>
      </c>
      <c r="B759" s="20" t="s">
        <v>697</v>
      </c>
      <c r="C759" s="86">
        <v>82.5</v>
      </c>
      <c r="D759" s="86">
        <v>83.57</v>
      </c>
      <c r="E759" s="25">
        <f t="shared" si="7"/>
        <v>1.0699999999999932</v>
      </c>
      <c r="F759" s="23" t="s">
        <v>54</v>
      </c>
      <c r="H759" s="20" t="s">
        <v>263</v>
      </c>
      <c r="I759" s="26" t="s">
        <v>129</v>
      </c>
      <c r="J759" s="26"/>
      <c r="M759" s="20" t="s">
        <v>528</v>
      </c>
      <c r="O759" s="23" t="s">
        <v>150</v>
      </c>
      <c r="P759" s="23"/>
      <c r="Q759" s="110" t="s">
        <v>530</v>
      </c>
      <c r="R759" s="110" t="s">
        <v>734</v>
      </c>
      <c r="S759" s="110">
        <v>0.94</v>
      </c>
      <c r="T759" s="110">
        <v>0.82</v>
      </c>
      <c r="U759" s="110"/>
      <c r="V759" s="110">
        <v>905</v>
      </c>
      <c r="W759" s="110">
        <v>1483</v>
      </c>
      <c r="X759" s="110"/>
      <c r="Y759" s="110" t="s">
        <v>214</v>
      </c>
      <c r="Z759" s="110">
        <v>19582</v>
      </c>
      <c r="AA759" s="110">
        <v>5445</v>
      </c>
      <c r="AB759" s="110">
        <v>15</v>
      </c>
      <c r="AC759" s="110"/>
      <c r="AD759" s="110">
        <v>36105</v>
      </c>
      <c r="AE759" s="110">
        <v>54550</v>
      </c>
      <c r="AF759" s="110">
        <v>5305</v>
      </c>
      <c r="AG759" s="110">
        <v>302</v>
      </c>
      <c r="AH759" s="110">
        <v>106</v>
      </c>
      <c r="AI759" s="110">
        <v>97</v>
      </c>
      <c r="AO759" s="102">
        <f t="shared" si="13"/>
        <v>1.0699999999999932</v>
      </c>
      <c r="AP759" s="14">
        <f t="shared" si="8"/>
        <v>0.87999999999999989</v>
      </c>
      <c r="AQ759" s="15">
        <f t="shared" si="9"/>
        <v>15</v>
      </c>
      <c r="AR759" s="16">
        <f t="shared" si="10"/>
        <v>1.9581999999999999</v>
      </c>
      <c r="AS759" s="16">
        <f t="shared" si="11"/>
        <v>0.14829999999999999</v>
      </c>
      <c r="AT759" s="16">
        <f t="shared" si="12"/>
        <v>9.0499999999999997E-2</v>
      </c>
      <c r="AU759" s="17" t="e">
        <f>IF(AR759&lt;&gt;"",(($AP759*$BB$4/31.1034768*$BB$5)+($AQ759*$BC$4/31.1034768*$BC$5)+($AR759*$BA$4/100*$BA$5)+($AS759*$BD$4/100*$BD$5)+($AT759*$BE$4/100*$BE$5))/($BB$4*$BB$5/31.1034768),AP759)</f>
        <v>#DIV/0!</v>
      </c>
      <c r="AV759" s="16" t="e">
        <f>IF(AR759&lt;&gt;"",(($AP759*$BB$4/31.1034768*$BB$5)+($AQ759*$BC$4/31.1034768*$BC$5)+($AR759*$BA$4/100*$BA$5)+($AS759*$BD$4/100*$BD$5)+($AT759*$BE$4/100*$BE$5))/($BA$4*$BA$5/100),($AP759*$BB$4/31.1034768*$BB$5)/($BA$4*$BA$5/100))</f>
        <v>#DIV/0!</v>
      </c>
      <c r="AW759" s="18">
        <f>IF(AR759&lt;&gt;"",($AP759*$BB$4/31.1034768)+($AQ759*$BC$4/31.1034768)+($AR759*$BA$4/100)+($AS759*$BD$4/100)+($AT759*$BE$4/100),($AP759*$BB$4/31.1034768))</f>
        <v>0</v>
      </c>
      <c r="AX759" s="19">
        <f>IF(AR759&lt;&gt;"",(AR759+($AS759*$BD$6)+($AT759*$BE$6)+($AP759*$BB$6)+($AQ759*$BC$6)),"")</f>
        <v>1.9581999999999999</v>
      </c>
      <c r="AZ759" s="115"/>
      <c r="BB759" s="102">
        <v>0.90000000000000568</v>
      </c>
      <c r="BC759" s="14">
        <v>0.33</v>
      </c>
      <c r="BD759" s="15">
        <v>6</v>
      </c>
      <c r="BE759" s="16">
        <v>0.80400000000000005</v>
      </c>
      <c r="BF759" s="16">
        <v>7.0699999999999999E-2</v>
      </c>
      <c r="BG759" s="16">
        <v>7.2499999999999995E-2</v>
      </c>
      <c r="BH759" s="17">
        <v>1.3587572973648041</v>
      </c>
      <c r="BI759" s="55" t="s">
        <v>150</v>
      </c>
      <c r="BJ759" s="31" t="s">
        <v>62</v>
      </c>
      <c r="BK759" s="16">
        <v>1.4428017463308458</v>
      </c>
      <c r="BL759" s="18">
        <v>47.580899260882632</v>
      </c>
      <c r="BM759" s="19">
        <v>1.44037401</v>
      </c>
    </row>
    <row r="760" spans="1:65" s="20" customFormat="1" ht="12" customHeight="1" x14ac:dyDescent="0.2">
      <c r="A760" s="23" t="s">
        <v>735</v>
      </c>
      <c r="B760" s="20" t="s">
        <v>697</v>
      </c>
      <c r="C760" s="86">
        <v>83.57</v>
      </c>
      <c r="D760" s="86">
        <v>84.5</v>
      </c>
      <c r="E760" s="25">
        <f t="shared" si="7"/>
        <v>0.93000000000000682</v>
      </c>
      <c r="F760" s="23" t="s">
        <v>54</v>
      </c>
      <c r="H760" s="20" t="s">
        <v>263</v>
      </c>
      <c r="I760" s="26" t="s">
        <v>129</v>
      </c>
      <c r="J760" s="26"/>
      <c r="M760" s="20" t="s">
        <v>528</v>
      </c>
      <c r="O760" s="23" t="s">
        <v>150</v>
      </c>
      <c r="P760" s="23"/>
      <c r="Q760" s="110" t="s">
        <v>530</v>
      </c>
      <c r="R760" s="110" t="s">
        <v>735</v>
      </c>
      <c r="S760" s="110">
        <v>0.64</v>
      </c>
      <c r="T760" s="110"/>
      <c r="U760" s="110"/>
      <c r="V760" s="110">
        <v>961</v>
      </c>
      <c r="W760" s="110">
        <v>1797</v>
      </c>
      <c r="X760" s="110"/>
      <c r="Y760" s="110" t="s">
        <v>214</v>
      </c>
      <c r="Z760" s="110">
        <v>26042</v>
      </c>
      <c r="AA760" s="110">
        <v>2624</v>
      </c>
      <c r="AB760" s="110">
        <v>17</v>
      </c>
      <c r="AC760" s="110"/>
      <c r="AD760" s="110">
        <v>47675</v>
      </c>
      <c r="AE760" s="110">
        <v>60600</v>
      </c>
      <c r="AF760" s="110">
        <v>3237</v>
      </c>
      <c r="AG760" s="110">
        <v>249</v>
      </c>
      <c r="AH760" s="110">
        <v>118</v>
      </c>
      <c r="AI760" s="110">
        <v>27</v>
      </c>
      <c r="AO760" s="102">
        <f t="shared" si="13"/>
        <v>0.93000000000000682</v>
      </c>
      <c r="AP760" s="14">
        <f t="shared" si="8"/>
        <v>0.64</v>
      </c>
      <c r="AQ760" s="15">
        <f t="shared" si="9"/>
        <v>17</v>
      </c>
      <c r="AR760" s="16">
        <f t="shared" si="10"/>
        <v>2.6042000000000001</v>
      </c>
      <c r="AS760" s="16">
        <f t="shared" si="11"/>
        <v>0.1797</v>
      </c>
      <c r="AT760" s="16">
        <f t="shared" si="12"/>
        <v>9.6100000000000005E-2</v>
      </c>
      <c r="AU760" s="17" t="e">
        <f>IF(AR760&lt;&gt;"",(($AP760*$BB$4/31.1034768*$BB$5)+($AQ760*$BC$4/31.1034768*$BC$5)+($AR760*$BA$4/100*$BA$5)+($AS760*$BD$4/100*$BD$5)+($AT760*$BE$4/100*$BE$5))/($BB$4*$BB$5/31.1034768),AP760)</f>
        <v>#DIV/0!</v>
      </c>
      <c r="AV760" s="16" t="e">
        <f>IF(AR760&lt;&gt;"",(($AP760*$BB$4/31.1034768*$BB$5)+($AQ760*$BC$4/31.1034768*$BC$5)+($AR760*$BA$4/100*$BA$5)+($AS760*$BD$4/100*$BD$5)+($AT760*$BE$4/100*$BE$5))/($BA$4*$BA$5/100),($AP760*$BB$4/31.1034768*$BB$5)/($BA$4*$BA$5/100))</f>
        <v>#DIV/0!</v>
      </c>
      <c r="AW760" s="18">
        <f>IF(AR760&lt;&gt;"",($AP760*$BB$4/31.1034768)+($AQ760*$BC$4/31.1034768)+($AR760*$BA$4/100)+($AS760*$BD$4/100)+($AT760*$BE$4/100),($AP760*$BB$4/31.1034768))</f>
        <v>0</v>
      </c>
      <c r="AX760" s="19">
        <f>IF(AR760&lt;&gt;"",(AR760+($AS760*$BD$6)+($AT760*$BE$6)+($AP760*$BB$6)+($AQ760*$BC$6)),"")</f>
        <v>2.6042000000000001</v>
      </c>
      <c r="AZ760" s="115"/>
      <c r="BB760" s="102">
        <v>1</v>
      </c>
      <c r="BC760" s="14">
        <v>0.26</v>
      </c>
      <c r="BD760" s="15">
        <v>22</v>
      </c>
      <c r="BE760" s="16">
        <v>0.27950000000000003</v>
      </c>
      <c r="BF760" s="16">
        <v>6.4699999999999994E-2</v>
      </c>
      <c r="BG760" s="16">
        <v>3.6900000000000002E-2</v>
      </c>
      <c r="BH760" s="17">
        <v>0.94860657565100592</v>
      </c>
      <c r="BI760" s="55" t="s">
        <v>150</v>
      </c>
      <c r="BJ760" s="31" t="s">
        <v>62</v>
      </c>
      <c r="BK760" s="16">
        <v>1.0072815995796889</v>
      </c>
      <c r="BL760" s="18">
        <v>34.88218946245135</v>
      </c>
      <c r="BM760" s="19">
        <v>1.1077649700000001</v>
      </c>
    </row>
    <row r="761" spans="1:65" s="20" customFormat="1" ht="12" customHeight="1" x14ac:dyDescent="0.2">
      <c r="A761" s="23" t="s">
        <v>736</v>
      </c>
      <c r="B761" s="20" t="s">
        <v>697</v>
      </c>
      <c r="C761" s="86">
        <v>84.5</v>
      </c>
      <c r="D761" s="86">
        <v>85.5</v>
      </c>
      <c r="E761" s="25">
        <f t="shared" si="7"/>
        <v>1</v>
      </c>
      <c r="F761" s="23" t="s">
        <v>54</v>
      </c>
      <c r="H761" s="20" t="s">
        <v>263</v>
      </c>
      <c r="I761" s="26" t="s">
        <v>129</v>
      </c>
      <c r="J761" s="26"/>
      <c r="M761" s="20" t="s">
        <v>528</v>
      </c>
      <c r="O761" s="23" t="s">
        <v>132</v>
      </c>
      <c r="P761" s="23"/>
      <c r="Q761" s="110" t="s">
        <v>530</v>
      </c>
      <c r="R761" s="110" t="s">
        <v>736</v>
      </c>
      <c r="S761" s="110">
        <v>0.78</v>
      </c>
      <c r="T761" s="110">
        <v>0.67</v>
      </c>
      <c r="U761" s="110"/>
      <c r="V761" s="110">
        <v>1053</v>
      </c>
      <c r="W761" s="110">
        <v>1191</v>
      </c>
      <c r="X761" s="110"/>
      <c r="Y761" s="110" t="s">
        <v>214</v>
      </c>
      <c r="Z761" s="110">
        <v>21054</v>
      </c>
      <c r="AA761" s="110">
        <v>957</v>
      </c>
      <c r="AB761" s="110">
        <v>9</v>
      </c>
      <c r="AC761" s="110"/>
      <c r="AD761" s="110">
        <v>50700</v>
      </c>
      <c r="AE761" s="110">
        <v>64750</v>
      </c>
      <c r="AF761" s="110">
        <v>5820</v>
      </c>
      <c r="AG761" s="110">
        <v>164</v>
      </c>
      <c r="AH761" s="110">
        <v>100</v>
      </c>
      <c r="AI761" s="110">
        <v>47</v>
      </c>
      <c r="AO761" s="102">
        <f t="shared" si="13"/>
        <v>1</v>
      </c>
      <c r="AP761" s="14">
        <f t="shared" si="8"/>
        <v>0.72500000000000009</v>
      </c>
      <c r="AQ761" s="15">
        <f t="shared" si="9"/>
        <v>9</v>
      </c>
      <c r="AR761" s="16">
        <f t="shared" si="10"/>
        <v>2.1053999999999999</v>
      </c>
      <c r="AS761" s="16">
        <f t="shared" si="11"/>
        <v>0.1191</v>
      </c>
      <c r="AT761" s="16">
        <f t="shared" si="12"/>
        <v>0.1053</v>
      </c>
      <c r="AU761" s="17" t="e">
        <f>IF(AR761&lt;&gt;"",(($AP761*$BB$4/31.1034768*$BB$5)+($AQ761*$BC$4/31.1034768*$BC$5)+($AR761*$BA$4/100*$BA$5)+($AS761*$BD$4/100*$BD$5)+($AT761*$BE$4/100*$BE$5))/($BB$4*$BB$5/31.1034768),AP761)</f>
        <v>#DIV/0!</v>
      </c>
      <c r="AV761" s="16" t="e">
        <f>IF(AR761&lt;&gt;"",(($AP761*$BB$4/31.1034768*$BB$5)+($AQ761*$BC$4/31.1034768*$BC$5)+($AR761*$BA$4/100*$BA$5)+($AS761*$BD$4/100*$BD$5)+($AT761*$BE$4/100*$BE$5))/($BA$4*$BA$5/100),($AP761*$BB$4/31.1034768*$BB$5)/($BA$4*$BA$5/100))</f>
        <v>#DIV/0!</v>
      </c>
      <c r="AW761" s="18">
        <f>IF(AR761&lt;&gt;"",($AP761*$BB$4/31.1034768)+($AQ761*$BC$4/31.1034768)+($AR761*$BA$4/100)+($AS761*$BD$4/100)+($AT761*$BE$4/100),($AP761*$BB$4/31.1034768))</f>
        <v>0</v>
      </c>
      <c r="AX761" s="19">
        <f>IF(AR761&lt;&gt;"",(AR761+($AS761*$BD$6)+($AT761*$BE$6)+($AP761*$BB$6)+($AQ761*$BC$6)),"")</f>
        <v>2.1053999999999999</v>
      </c>
      <c r="AZ761" s="115"/>
      <c r="BB761" s="102">
        <v>0.89999999999999147</v>
      </c>
      <c r="BC761" s="14">
        <v>0.17</v>
      </c>
      <c r="BD761" s="15">
        <v>6</v>
      </c>
      <c r="BE761" s="16">
        <v>0.3201</v>
      </c>
      <c r="BF761" s="16">
        <v>8.1500000000000003E-2</v>
      </c>
      <c r="BG761" s="16">
        <v>6.0499999999999998E-2</v>
      </c>
      <c r="BH761" s="17">
        <v>0.72341082094628439</v>
      </c>
      <c r="BI761" s="111" t="s">
        <v>132</v>
      </c>
      <c r="BJ761" s="31" t="s">
        <v>62</v>
      </c>
      <c r="BK761" s="16">
        <v>0.76815660736481273</v>
      </c>
      <c r="BL761" s="18">
        <v>25.933426363627621</v>
      </c>
      <c r="BM761" s="19">
        <v>0.78084464999999992</v>
      </c>
    </row>
    <row r="762" spans="1:65" s="20" customFormat="1" ht="12" customHeight="1" x14ac:dyDescent="0.2">
      <c r="A762" s="23" t="s">
        <v>737</v>
      </c>
      <c r="B762" s="20" t="s">
        <v>697</v>
      </c>
      <c r="C762" s="86">
        <v>85.5</v>
      </c>
      <c r="D762" s="86">
        <v>86.4</v>
      </c>
      <c r="E762" s="25">
        <f t="shared" si="7"/>
        <v>0.90000000000000568</v>
      </c>
      <c r="F762" s="23" t="s">
        <v>54</v>
      </c>
      <c r="H762" s="20" t="s">
        <v>263</v>
      </c>
      <c r="I762" s="26" t="s">
        <v>129</v>
      </c>
      <c r="J762" s="26"/>
      <c r="M762" s="20" t="s">
        <v>528</v>
      </c>
      <c r="O762" s="23" t="s">
        <v>132</v>
      </c>
      <c r="P762" s="23"/>
      <c r="Q762" s="110" t="s">
        <v>530</v>
      </c>
      <c r="R762" s="110" t="s">
        <v>737</v>
      </c>
      <c r="S762" s="110">
        <v>0.33</v>
      </c>
      <c r="T762" s="110"/>
      <c r="U762" s="110"/>
      <c r="V762" s="110">
        <v>725</v>
      </c>
      <c r="W762" s="110">
        <v>707</v>
      </c>
      <c r="X762" s="110"/>
      <c r="Y762" s="110">
        <v>8040</v>
      </c>
      <c r="Z762" s="110"/>
      <c r="AA762" s="110">
        <v>878</v>
      </c>
      <c r="AB762" s="110">
        <v>6</v>
      </c>
      <c r="AC762" s="110"/>
      <c r="AD762" s="110">
        <v>27175</v>
      </c>
      <c r="AE762" s="110">
        <v>40870</v>
      </c>
      <c r="AF762" s="110">
        <v>6370</v>
      </c>
      <c r="AG762" s="110">
        <v>98</v>
      </c>
      <c r="AH762" s="110">
        <v>75</v>
      </c>
      <c r="AI762" s="110">
        <v>32</v>
      </c>
      <c r="AO762" s="102">
        <f t="shared" si="13"/>
        <v>0.90000000000000568</v>
      </c>
      <c r="AP762" s="14">
        <f t="shared" si="8"/>
        <v>0.33</v>
      </c>
      <c r="AQ762" s="15">
        <f t="shared" si="9"/>
        <v>6</v>
      </c>
      <c r="AR762" s="16">
        <f t="shared" si="10"/>
        <v>0.80400000000000005</v>
      </c>
      <c r="AS762" s="16">
        <f t="shared" si="11"/>
        <v>7.0699999999999999E-2</v>
      </c>
      <c r="AT762" s="16">
        <f t="shared" si="12"/>
        <v>7.2499999999999995E-2</v>
      </c>
      <c r="AU762" s="17" t="e">
        <f>IF(AR762&lt;&gt;"",(($AP762*$BB$4/31.1034768*$BB$5)+($AQ762*$BC$4/31.1034768*$BC$5)+($AR762*$BA$4/100*$BA$5)+($AS762*$BD$4/100*$BD$5)+($AT762*$BE$4/100*$BE$5))/($BB$4*$BB$5/31.1034768),AP762)</f>
        <v>#DIV/0!</v>
      </c>
      <c r="AV762" s="16" t="e">
        <f>IF(AR762&lt;&gt;"",(($AP762*$BB$4/31.1034768*$BB$5)+($AQ762*$BC$4/31.1034768*$BC$5)+($AR762*$BA$4/100*$BA$5)+($AS762*$BD$4/100*$BD$5)+($AT762*$BE$4/100*$BE$5))/($BA$4*$BA$5/100),($AP762*$BB$4/31.1034768*$BB$5)/($BA$4*$BA$5/100))</f>
        <v>#DIV/0!</v>
      </c>
      <c r="AW762" s="18">
        <f>IF(AR762&lt;&gt;"",($AP762*$BB$4/31.1034768)+($AQ762*$BC$4/31.1034768)+($AR762*$BA$4/100)+($AS762*$BD$4/100)+($AT762*$BE$4/100),($AP762*$BB$4/31.1034768))</f>
        <v>0</v>
      </c>
      <c r="AX762" s="19">
        <f>IF(AR762&lt;&gt;"",(AR762+($AS762*$BD$6)+($AT762*$BE$6)+($AP762*$BB$6)+($AQ762*$BC$6)),"")</f>
        <v>0.80400000000000005</v>
      </c>
      <c r="AZ762" s="115"/>
      <c r="BB762" s="102">
        <v>0.90000000000000568</v>
      </c>
      <c r="BC762" s="14">
        <v>0.38</v>
      </c>
      <c r="BD762" s="15">
        <v>13</v>
      </c>
      <c r="BE762" s="16">
        <v>1.4437</v>
      </c>
      <c r="BF762" s="16">
        <v>0.14680000000000001</v>
      </c>
      <c r="BG762" s="16">
        <v>5.8700000000000002E-2</v>
      </c>
      <c r="BH762" s="17">
        <v>2.1206604130943654</v>
      </c>
      <c r="BI762" s="111" t="s">
        <v>132</v>
      </c>
      <c r="BJ762" s="31" t="s">
        <v>62</v>
      </c>
      <c r="BK762" s="16">
        <v>2.2518315473420167</v>
      </c>
      <c r="BL762" s="18">
        <v>73.507058269951372</v>
      </c>
      <c r="BM762" s="19">
        <v>2.2944154700000001</v>
      </c>
    </row>
    <row r="763" spans="1:65" s="20" customFormat="1" ht="12" customHeight="1" x14ac:dyDescent="0.2">
      <c r="A763" s="23" t="s">
        <v>738</v>
      </c>
      <c r="B763" s="20" t="s">
        <v>697</v>
      </c>
      <c r="C763" s="86">
        <v>86.4</v>
      </c>
      <c r="D763" s="86">
        <v>87.4</v>
      </c>
      <c r="E763" s="25">
        <f t="shared" si="7"/>
        <v>1</v>
      </c>
      <c r="F763" s="23" t="s">
        <v>54</v>
      </c>
      <c r="H763" s="20" t="s">
        <v>263</v>
      </c>
      <c r="I763" s="26" t="s">
        <v>129</v>
      </c>
      <c r="J763" s="26"/>
      <c r="M763" s="20" t="s">
        <v>528</v>
      </c>
      <c r="O763" s="23" t="s">
        <v>132</v>
      </c>
      <c r="P763" s="23"/>
      <c r="Q763" s="110" t="s">
        <v>530</v>
      </c>
      <c r="R763" s="110" t="s">
        <v>738</v>
      </c>
      <c r="S763" s="110">
        <v>0.26</v>
      </c>
      <c r="T763" s="110"/>
      <c r="U763" s="110"/>
      <c r="V763" s="110">
        <v>369</v>
      </c>
      <c r="W763" s="110">
        <v>647</v>
      </c>
      <c r="X763" s="110"/>
      <c r="Y763" s="110">
        <v>2795</v>
      </c>
      <c r="Z763" s="110"/>
      <c r="AA763" s="110">
        <v>553</v>
      </c>
      <c r="AB763" s="110">
        <v>22</v>
      </c>
      <c r="AC763" s="110"/>
      <c r="AD763" s="110">
        <v>24265</v>
      </c>
      <c r="AE763" s="110">
        <v>43860</v>
      </c>
      <c r="AF763" s="110">
        <v>8205</v>
      </c>
      <c r="AG763" s="110">
        <v>40</v>
      </c>
      <c r="AH763" s="110">
        <v>121</v>
      </c>
      <c r="AI763" s="110">
        <v>23</v>
      </c>
      <c r="AO763" s="102">
        <f t="shared" si="13"/>
        <v>1</v>
      </c>
      <c r="AP763" s="14">
        <f t="shared" si="8"/>
        <v>0.26</v>
      </c>
      <c r="AQ763" s="15">
        <f t="shared" si="9"/>
        <v>22</v>
      </c>
      <c r="AR763" s="16">
        <f t="shared" si="10"/>
        <v>0.27950000000000003</v>
      </c>
      <c r="AS763" s="16">
        <f t="shared" si="11"/>
        <v>6.4699999999999994E-2</v>
      </c>
      <c r="AT763" s="16">
        <f t="shared" si="12"/>
        <v>3.6900000000000002E-2</v>
      </c>
      <c r="AU763" s="17" t="e">
        <f>IF(AR763&lt;&gt;"",(($AP763*$BB$4/31.1034768*$BB$5)+($AQ763*$BC$4/31.1034768*$BC$5)+($AR763*$BA$4/100*$BA$5)+($AS763*$BD$4/100*$BD$5)+($AT763*$BE$4/100*$BE$5))/($BB$4*$BB$5/31.1034768),AP763)</f>
        <v>#DIV/0!</v>
      </c>
      <c r="AV763" s="16" t="e">
        <f>IF(AR763&lt;&gt;"",(($AP763*$BB$4/31.1034768*$BB$5)+($AQ763*$BC$4/31.1034768*$BC$5)+($AR763*$BA$4/100*$BA$5)+($AS763*$BD$4/100*$BD$5)+($AT763*$BE$4/100*$BE$5))/($BA$4*$BA$5/100),($AP763*$BB$4/31.1034768*$BB$5)/($BA$4*$BA$5/100))</f>
        <v>#DIV/0!</v>
      </c>
      <c r="AW763" s="18">
        <f>IF(AR763&lt;&gt;"",($AP763*$BB$4/31.1034768)+($AQ763*$BC$4/31.1034768)+($AR763*$BA$4/100)+($AS763*$BD$4/100)+($AT763*$BE$4/100),($AP763*$BB$4/31.1034768))</f>
        <v>0</v>
      </c>
      <c r="AX763" s="19">
        <f>IF(AR763&lt;&gt;"",(AR763+($AS763*$BD$6)+($AT763*$BE$6)+($AP763*$BB$6)+($AQ763*$BC$6)),"")</f>
        <v>0.27950000000000003</v>
      </c>
      <c r="AZ763" s="115"/>
      <c r="BB763" s="102">
        <v>0.84000000000000341</v>
      </c>
      <c r="BC763" s="14">
        <v>2.3099999999999996</v>
      </c>
      <c r="BD763" s="15">
        <v>9</v>
      </c>
      <c r="BE763" s="16">
        <v>0.72399999999999998</v>
      </c>
      <c r="BF763" s="16">
        <v>0.16930000000000001</v>
      </c>
      <c r="BG763" s="16">
        <v>4.8399999999999999E-2</v>
      </c>
      <c r="BH763" s="17">
        <v>3.3048388716813113</v>
      </c>
      <c r="BI763" s="111" t="s">
        <v>132</v>
      </c>
      <c r="BJ763" s="31" t="s">
        <v>62</v>
      </c>
      <c r="BK763" s="16">
        <v>3.5092560714495775</v>
      </c>
      <c r="BL763" s="18">
        <v>129.08141331956045</v>
      </c>
      <c r="BM763" s="19">
        <v>3.3980235999999997</v>
      </c>
    </row>
    <row r="764" spans="1:65" s="20" customFormat="1" ht="12" customHeight="1" x14ac:dyDescent="0.2">
      <c r="A764" s="23" t="s">
        <v>739</v>
      </c>
      <c r="B764" s="20" t="s">
        <v>697</v>
      </c>
      <c r="C764" s="86">
        <v>87.4</v>
      </c>
      <c r="D764" s="86">
        <v>88.3</v>
      </c>
      <c r="E764" s="25">
        <f t="shared" si="7"/>
        <v>0.89999999999999147</v>
      </c>
      <c r="F764" s="23" t="s">
        <v>54</v>
      </c>
      <c r="H764" s="20" t="s">
        <v>263</v>
      </c>
      <c r="I764" s="26" t="s">
        <v>129</v>
      </c>
      <c r="J764" s="26"/>
      <c r="M764" s="20" t="s">
        <v>528</v>
      </c>
      <c r="O764" s="23" t="s">
        <v>132</v>
      </c>
      <c r="P764" s="23"/>
      <c r="Q764" s="110" t="s">
        <v>530</v>
      </c>
      <c r="R764" s="110" t="s">
        <v>739</v>
      </c>
      <c r="S764" s="110">
        <v>0.17</v>
      </c>
      <c r="T764" s="110"/>
      <c r="U764" s="110"/>
      <c r="V764" s="110">
        <v>605</v>
      </c>
      <c r="W764" s="110">
        <v>815</v>
      </c>
      <c r="X764" s="110"/>
      <c r="Y764" s="110">
        <v>3201</v>
      </c>
      <c r="Z764" s="110"/>
      <c r="AA764" s="110">
        <v>259</v>
      </c>
      <c r="AB764" s="110">
        <v>6</v>
      </c>
      <c r="AC764" s="110"/>
      <c r="AD764" s="110">
        <v>34390</v>
      </c>
      <c r="AE764" s="110">
        <v>50500</v>
      </c>
      <c r="AF764" s="110">
        <v>5560</v>
      </c>
      <c r="AG764" s="110">
        <v>34</v>
      </c>
      <c r="AH764" s="110">
        <v>76</v>
      </c>
      <c r="AI764" s="110">
        <v>41</v>
      </c>
      <c r="AO764" s="102">
        <f t="shared" si="13"/>
        <v>0.89999999999999147</v>
      </c>
      <c r="AP764" s="14">
        <f t="shared" si="8"/>
        <v>0.17</v>
      </c>
      <c r="AQ764" s="15">
        <f t="shared" si="9"/>
        <v>6</v>
      </c>
      <c r="AR764" s="16">
        <f t="shared" si="10"/>
        <v>0.3201</v>
      </c>
      <c r="AS764" s="16">
        <f t="shared" si="11"/>
        <v>8.1500000000000003E-2</v>
      </c>
      <c r="AT764" s="16">
        <f t="shared" si="12"/>
        <v>6.0499999999999998E-2</v>
      </c>
      <c r="AU764" s="17" t="e">
        <f>IF(AR764&lt;&gt;"",(($AP764*$BB$4/31.1034768*$BB$5)+($AQ764*$BC$4/31.1034768*$BC$5)+($AR764*$BA$4/100*$BA$5)+($AS764*$BD$4/100*$BD$5)+($AT764*$BE$4/100*$BE$5))/($BB$4*$BB$5/31.1034768),AP764)</f>
        <v>#DIV/0!</v>
      </c>
      <c r="AV764" s="16" t="e">
        <f>IF(AR764&lt;&gt;"",(($AP764*$BB$4/31.1034768*$BB$5)+($AQ764*$BC$4/31.1034768*$BC$5)+($AR764*$BA$4/100*$BA$5)+($AS764*$BD$4/100*$BD$5)+($AT764*$BE$4/100*$BE$5))/($BA$4*$BA$5/100),($AP764*$BB$4/31.1034768*$BB$5)/($BA$4*$BA$5/100))</f>
        <v>#DIV/0!</v>
      </c>
      <c r="AW764" s="18">
        <f>IF(AR764&lt;&gt;"",($AP764*$BB$4/31.1034768)+($AQ764*$BC$4/31.1034768)+($AR764*$BA$4/100)+($AS764*$BD$4/100)+($AT764*$BE$4/100),($AP764*$BB$4/31.1034768))</f>
        <v>0</v>
      </c>
      <c r="AX764" s="19">
        <f>IF(AR764&lt;&gt;"",(AR764+($AS764*$BD$6)+($AT764*$BE$6)+($AP764*$BB$6)+($AQ764*$BC$6)),"")</f>
        <v>0.3201</v>
      </c>
      <c r="AZ764" s="115"/>
      <c r="BF764" s="19"/>
      <c r="BG764" s="14"/>
      <c r="BI764" s="111" t="s">
        <v>132</v>
      </c>
      <c r="BJ764" s="31" t="s">
        <v>62</v>
      </c>
    </row>
    <row r="765" spans="1:65" s="20" customFormat="1" ht="12" customHeight="1" x14ac:dyDescent="0.2">
      <c r="A765" s="23" t="s">
        <v>740</v>
      </c>
      <c r="B765" s="20" t="s">
        <v>697</v>
      </c>
      <c r="C765" s="86">
        <v>88.3</v>
      </c>
      <c r="D765" s="86">
        <v>89.2</v>
      </c>
      <c r="E765" s="25">
        <f t="shared" si="7"/>
        <v>0.90000000000000568</v>
      </c>
      <c r="F765" s="23" t="s">
        <v>54</v>
      </c>
      <c r="H765" s="20" t="s">
        <v>263</v>
      </c>
      <c r="I765" s="26" t="s">
        <v>129</v>
      </c>
      <c r="J765" s="26"/>
      <c r="M765" s="20" t="s">
        <v>528</v>
      </c>
      <c r="O765" s="23" t="s">
        <v>132</v>
      </c>
      <c r="P765" s="23"/>
      <c r="Q765" s="110" t="s">
        <v>530</v>
      </c>
      <c r="R765" s="110" t="s">
        <v>740</v>
      </c>
      <c r="S765" s="110">
        <v>0.38</v>
      </c>
      <c r="T765" s="110"/>
      <c r="U765" s="110"/>
      <c r="V765" s="110">
        <v>587</v>
      </c>
      <c r="W765" s="110">
        <v>1468</v>
      </c>
      <c r="X765" s="110"/>
      <c r="Y765" s="110" t="s">
        <v>214</v>
      </c>
      <c r="Z765" s="110">
        <v>14437</v>
      </c>
      <c r="AA765" s="110">
        <v>1771</v>
      </c>
      <c r="AB765" s="110">
        <v>13</v>
      </c>
      <c r="AC765" s="110"/>
      <c r="AD765" s="110">
        <v>39160</v>
      </c>
      <c r="AE765" s="110">
        <v>59350</v>
      </c>
      <c r="AF765" s="110">
        <v>9225</v>
      </c>
      <c r="AG765" s="110">
        <v>152</v>
      </c>
      <c r="AH765" s="110">
        <v>93</v>
      </c>
      <c r="AI765" s="110">
        <v>40</v>
      </c>
      <c r="AO765" s="102">
        <f t="shared" si="13"/>
        <v>0.90000000000000568</v>
      </c>
      <c r="AP765" s="14">
        <f t="shared" si="8"/>
        <v>0.38</v>
      </c>
      <c r="AQ765" s="15">
        <f t="shared" si="9"/>
        <v>13</v>
      </c>
      <c r="AR765" s="16">
        <f t="shared" si="10"/>
        <v>1.4437</v>
      </c>
      <c r="AS765" s="16">
        <f t="shared" si="11"/>
        <v>0.14680000000000001</v>
      </c>
      <c r="AT765" s="16">
        <f t="shared" si="12"/>
        <v>5.8700000000000002E-2</v>
      </c>
      <c r="AU765" s="17" t="e">
        <f>IF(AR765&lt;&gt;"",(($AP765*$BB$4/31.1034768*$BB$5)+($AQ765*$BC$4/31.1034768*$BC$5)+($AR765*$BA$4/100*$BA$5)+($AS765*$BD$4/100*$BD$5)+($AT765*$BE$4/100*$BE$5))/($BB$4*$BB$5/31.1034768),AP765)</f>
        <v>#DIV/0!</v>
      </c>
      <c r="AV765" s="16" t="e">
        <f>IF(AR765&lt;&gt;"",(($AP765*$BB$4/31.1034768*$BB$5)+($AQ765*$BC$4/31.1034768*$BC$5)+($AR765*$BA$4/100*$BA$5)+($AS765*$BD$4/100*$BD$5)+($AT765*$BE$4/100*$BE$5))/($BA$4*$BA$5/100),($AP765*$BB$4/31.1034768*$BB$5)/($BA$4*$BA$5/100))</f>
        <v>#DIV/0!</v>
      </c>
      <c r="AW765" s="18">
        <f>IF(AR765&lt;&gt;"",($AP765*$BB$4/31.1034768)+($AQ765*$BC$4/31.1034768)+($AR765*$BA$4/100)+($AS765*$BD$4/100)+($AT765*$BE$4/100),($AP765*$BB$4/31.1034768))</f>
        <v>0</v>
      </c>
      <c r="AX765" s="19">
        <f>IF(AR765&lt;&gt;"",(AR765+($AS765*$BD$6)+($AT765*$BE$6)+($AP765*$BB$6)+($AQ765*$BC$6)),"")</f>
        <v>1.4437</v>
      </c>
      <c r="AZ765" s="115"/>
      <c r="BF765" s="19"/>
      <c r="BG765" s="14"/>
      <c r="BI765" s="111" t="s">
        <v>132</v>
      </c>
      <c r="BJ765" s="31" t="s">
        <v>62</v>
      </c>
    </row>
    <row r="766" spans="1:65" s="20" customFormat="1" ht="12" customHeight="1" x14ac:dyDescent="0.2">
      <c r="A766" s="23" t="s">
        <v>741</v>
      </c>
      <c r="B766" s="20" t="s">
        <v>697</v>
      </c>
      <c r="C766" s="86">
        <v>89.2</v>
      </c>
      <c r="D766" s="86">
        <v>90.04</v>
      </c>
      <c r="E766" s="25">
        <f t="shared" si="7"/>
        <v>0.84000000000000341</v>
      </c>
      <c r="F766" s="23" t="s">
        <v>54</v>
      </c>
      <c r="H766" s="20" t="s">
        <v>263</v>
      </c>
      <c r="I766" s="26" t="s">
        <v>129</v>
      </c>
      <c r="J766" s="26"/>
      <c r="M766" s="20" t="s">
        <v>528</v>
      </c>
      <c r="O766" s="23" t="s">
        <v>132</v>
      </c>
      <c r="P766" s="23"/>
      <c r="Q766" s="110" t="s">
        <v>530</v>
      </c>
      <c r="R766" s="110" t="s">
        <v>741</v>
      </c>
      <c r="S766" s="110">
        <v>2.34</v>
      </c>
      <c r="T766" s="110">
        <v>2.2799999999999998</v>
      </c>
      <c r="U766" s="110"/>
      <c r="V766" s="110">
        <v>484</v>
      </c>
      <c r="W766" s="110">
        <v>1693</v>
      </c>
      <c r="X766" s="110"/>
      <c r="Y766" s="110">
        <v>7240</v>
      </c>
      <c r="Z766" s="110"/>
      <c r="AA766" s="110">
        <v>7585</v>
      </c>
      <c r="AB766" s="110">
        <v>9</v>
      </c>
      <c r="AC766" s="110"/>
      <c r="AD766" s="110">
        <v>32100</v>
      </c>
      <c r="AE766" s="110">
        <v>61100</v>
      </c>
      <c r="AF766" s="110">
        <v>4582</v>
      </c>
      <c r="AG766" s="110">
        <v>312</v>
      </c>
      <c r="AH766" s="110">
        <v>95</v>
      </c>
      <c r="AI766" s="110">
        <v>48</v>
      </c>
      <c r="AO766" s="102">
        <f t="shared" si="13"/>
        <v>0.84000000000000341</v>
      </c>
      <c r="AP766" s="14">
        <f t="shared" si="8"/>
        <v>2.3099999999999996</v>
      </c>
      <c r="AQ766" s="15">
        <f t="shared" si="9"/>
        <v>9</v>
      </c>
      <c r="AR766" s="16">
        <f t="shared" si="10"/>
        <v>0.72399999999999998</v>
      </c>
      <c r="AS766" s="16">
        <f t="shared" si="11"/>
        <v>0.16930000000000001</v>
      </c>
      <c r="AT766" s="16">
        <f t="shared" si="12"/>
        <v>4.8399999999999999E-2</v>
      </c>
      <c r="AU766" s="17" t="e">
        <f>IF(AR766&lt;&gt;"",(($AP766*$BB$4/31.1034768*$BB$5)+($AQ766*$BC$4/31.1034768*$BC$5)+($AR766*$BA$4/100*$BA$5)+($AS766*$BD$4/100*$BD$5)+($AT766*$BE$4/100*$BE$5))/($BB$4*$BB$5/31.1034768),AP766)</f>
        <v>#DIV/0!</v>
      </c>
      <c r="AV766" s="16" t="e">
        <f>IF(AR766&lt;&gt;"",(($AP766*$BB$4/31.1034768*$BB$5)+($AQ766*$BC$4/31.1034768*$BC$5)+($AR766*$BA$4/100*$BA$5)+($AS766*$BD$4/100*$BD$5)+($AT766*$BE$4/100*$BE$5))/($BA$4*$BA$5/100),($AP766*$BB$4/31.1034768*$BB$5)/($BA$4*$BA$5/100))</f>
        <v>#DIV/0!</v>
      </c>
      <c r="AW766" s="18">
        <f>IF(AR766&lt;&gt;"",($AP766*$BB$4/31.1034768)+($AQ766*$BC$4/31.1034768)+($AR766*$BA$4/100)+($AS766*$BD$4/100)+($AT766*$BE$4/100),($AP766*$BB$4/31.1034768))</f>
        <v>0</v>
      </c>
      <c r="AX766" s="19">
        <f>IF(AR766&lt;&gt;"",(AR766+($AS766*$BD$6)+($AT766*$BE$6)+($AP766*$BB$6)+($AQ766*$BC$6)),"")</f>
        <v>0.72399999999999998</v>
      </c>
      <c r="AZ766" s="115"/>
      <c r="BF766" s="19"/>
      <c r="BG766" s="14"/>
      <c r="BI766" s="111" t="s">
        <v>132</v>
      </c>
      <c r="BJ766" s="31" t="s">
        <v>62</v>
      </c>
    </row>
    <row r="767" spans="1:65" s="20" customFormat="1" ht="12" customHeight="1" x14ac:dyDescent="0.2">
      <c r="A767" s="23" t="s">
        <v>742</v>
      </c>
      <c r="B767" s="20" t="s">
        <v>697</v>
      </c>
      <c r="C767" s="86">
        <v>90.04</v>
      </c>
      <c r="D767" s="86">
        <v>91</v>
      </c>
      <c r="E767" s="25">
        <f t="shared" si="7"/>
        <v>0.95999999999999375</v>
      </c>
      <c r="F767" s="23" t="s">
        <v>54</v>
      </c>
      <c r="H767" s="20" t="s">
        <v>263</v>
      </c>
      <c r="I767" s="26" t="s">
        <v>129</v>
      </c>
      <c r="J767" s="26"/>
      <c r="M767" s="20" t="s">
        <v>528</v>
      </c>
      <c r="O767" s="23" t="s">
        <v>132</v>
      </c>
      <c r="P767" s="23"/>
      <c r="Q767" s="110" t="s">
        <v>530</v>
      </c>
      <c r="R767" s="110" t="s">
        <v>742</v>
      </c>
      <c r="S767" s="110">
        <v>0.25</v>
      </c>
      <c r="T767" s="110"/>
      <c r="U767" s="110"/>
      <c r="V767" s="110">
        <v>275</v>
      </c>
      <c r="W767" s="110">
        <v>623</v>
      </c>
      <c r="X767" s="110"/>
      <c r="Y767" s="110">
        <v>4926</v>
      </c>
      <c r="Z767" s="110"/>
      <c r="AA767" s="110">
        <v>2369</v>
      </c>
      <c r="AB767" s="110">
        <v>0.5</v>
      </c>
      <c r="AC767" s="110"/>
      <c r="AD767" s="110">
        <v>23990</v>
      </c>
      <c r="AE767" s="110">
        <v>61350</v>
      </c>
      <c r="AF767" s="110">
        <v>2674</v>
      </c>
      <c r="AG767" s="110">
        <v>111</v>
      </c>
      <c r="AH767" s="110">
        <v>56</v>
      </c>
      <c r="AI767" s="110">
        <v>33</v>
      </c>
      <c r="AO767" s="29">
        <f t="shared" si="13"/>
        <v>0.95999999999999375</v>
      </c>
      <c r="AP767" s="14">
        <f t="shared" si="8"/>
        <v>0.25</v>
      </c>
      <c r="AQ767" s="15">
        <f t="shared" si="9"/>
        <v>0.5</v>
      </c>
      <c r="AR767" s="16">
        <f t="shared" si="10"/>
        <v>0.49259999999999998</v>
      </c>
      <c r="AS767" s="16">
        <f t="shared" si="11"/>
        <v>6.2300000000000001E-2</v>
      </c>
      <c r="AT767" s="16">
        <f t="shared" si="12"/>
        <v>2.75E-2</v>
      </c>
      <c r="AU767" s="17" t="e">
        <f>IF(AR767&lt;&gt;"",(($AP767*$BB$4/31.1034768*$BB$5)+($AQ767*$BC$4/31.1034768*$BC$5)+($AR767*$BA$4/100*$BA$5)+($AS767*$BD$4/100*$BD$5)+($AT767*$BE$4/100*$BE$5))/($BB$4*$BB$5/31.1034768),AP767)</f>
        <v>#DIV/0!</v>
      </c>
      <c r="AV767" s="16" t="e">
        <f>IF(AR767&lt;&gt;"",(($AP767*$BB$4/31.1034768*$BB$5)+($AQ767*$BC$4/31.1034768*$BC$5)+($AR767*$BA$4/100*$BA$5)+($AS767*$BD$4/100*$BD$5)+($AT767*$BE$4/100*$BE$5))/($BA$4*$BA$5/100),($AP767*$BB$4/31.1034768*$BB$5)/($BA$4*$BA$5/100))</f>
        <v>#DIV/0!</v>
      </c>
      <c r="AW767" s="18">
        <f>IF(AR767&lt;&gt;"",($AP767*$BB$4/31.1034768)+($AQ767*$BC$4/31.1034768)+($AR767*$BA$4/100)+($AS767*$BD$4/100)+($AT767*$BE$4/100),($AP767*$BB$4/31.1034768))</f>
        <v>0</v>
      </c>
      <c r="AX767" s="19">
        <f>IF(AR767&lt;&gt;"",(AR767+($AS767*$BD$6)+($AT767*$BE$6)+($AP767*$BB$6)+($AQ767*$BC$6)),"")</f>
        <v>0.49259999999999998</v>
      </c>
      <c r="BI767" s="111" t="s">
        <v>132</v>
      </c>
      <c r="BJ767" s="31" t="s">
        <v>62</v>
      </c>
    </row>
    <row r="768" spans="1:65" s="20" customFormat="1" ht="12" customHeight="1" x14ac:dyDescent="0.2">
      <c r="A768" s="23" t="s">
        <v>743</v>
      </c>
      <c r="B768" s="20" t="s">
        <v>697</v>
      </c>
      <c r="C768" s="86">
        <v>91</v>
      </c>
      <c r="D768" s="86">
        <v>92</v>
      </c>
      <c r="E768" s="25">
        <f t="shared" si="7"/>
        <v>1</v>
      </c>
      <c r="F768" s="23" t="s">
        <v>54</v>
      </c>
      <c r="H768" s="20" t="s">
        <v>263</v>
      </c>
      <c r="I768" s="26" t="s">
        <v>129</v>
      </c>
      <c r="J768" s="26"/>
      <c r="M768" s="20" t="s">
        <v>528</v>
      </c>
      <c r="O768" s="23" t="s">
        <v>132</v>
      </c>
      <c r="P768" s="23"/>
      <c r="Q768" s="110" t="s">
        <v>530</v>
      </c>
      <c r="R768" s="110" t="s">
        <v>743</v>
      </c>
      <c r="S768" s="110">
        <v>0.37</v>
      </c>
      <c r="T768" s="110"/>
      <c r="U768" s="110"/>
      <c r="V768" s="110">
        <v>318</v>
      </c>
      <c r="W768" s="110">
        <v>220</v>
      </c>
      <c r="X768" s="110"/>
      <c r="Y768" s="110">
        <v>5870</v>
      </c>
      <c r="Z768" s="110"/>
      <c r="AA768" s="110">
        <v>7570</v>
      </c>
      <c r="AB768" s="110">
        <v>0.5</v>
      </c>
      <c r="AC768" s="110"/>
      <c r="AD768" s="110">
        <v>29515</v>
      </c>
      <c r="AE768" s="110">
        <v>78950</v>
      </c>
      <c r="AF768" s="110">
        <v>3281</v>
      </c>
      <c r="AG768" s="110">
        <v>294</v>
      </c>
      <c r="AH768" s="110">
        <v>66</v>
      </c>
      <c r="AI768" s="110">
        <v>56</v>
      </c>
      <c r="AO768" s="29">
        <f t="shared" si="13"/>
        <v>1</v>
      </c>
      <c r="AP768" s="14">
        <f t="shared" si="8"/>
        <v>0.37</v>
      </c>
      <c r="AQ768" s="15">
        <f t="shared" si="9"/>
        <v>0.5</v>
      </c>
      <c r="AR768" s="16">
        <f t="shared" si="10"/>
        <v>0.58699999999999997</v>
      </c>
      <c r="AS768" s="16">
        <f t="shared" si="11"/>
        <v>2.1999999999999999E-2</v>
      </c>
      <c r="AT768" s="16">
        <f t="shared" si="12"/>
        <v>3.1800000000000002E-2</v>
      </c>
      <c r="AU768" s="17" t="e">
        <f>IF(AR768&lt;&gt;"",(($AP768*$BB$4/31.1034768*$BB$5)+($AQ768*$BC$4/31.1034768*$BC$5)+($AR768*$BA$4/100*$BA$5)+($AS768*$BD$4/100*$BD$5)+($AT768*$BE$4/100*$BE$5))/($BB$4*$BB$5/31.1034768),AP768)</f>
        <v>#DIV/0!</v>
      </c>
      <c r="AV768" s="16" t="e">
        <f>IF(AR768&lt;&gt;"",(($AP768*$BB$4/31.1034768*$BB$5)+($AQ768*$BC$4/31.1034768*$BC$5)+($AR768*$BA$4/100*$BA$5)+($AS768*$BD$4/100*$BD$5)+($AT768*$BE$4/100*$BE$5))/($BA$4*$BA$5/100),($AP768*$BB$4/31.1034768*$BB$5)/($BA$4*$BA$5/100))</f>
        <v>#DIV/0!</v>
      </c>
      <c r="AW768" s="18">
        <f>IF(AR768&lt;&gt;"",($AP768*$BB$4/31.1034768)+($AQ768*$BC$4/31.1034768)+($AR768*$BA$4/100)+($AS768*$BD$4/100)+($AT768*$BE$4/100),($AP768*$BB$4/31.1034768))</f>
        <v>0</v>
      </c>
      <c r="AX768" s="19">
        <f>IF(AR768&lt;&gt;"",(AR768+($AS768*$BD$6)+($AT768*$BE$6)+($AP768*$BB$6)+($AQ768*$BC$6)),"")</f>
        <v>0.58699999999999997</v>
      </c>
      <c r="BF768" s="19"/>
      <c r="BG768" s="14"/>
      <c r="BI768" s="111" t="s">
        <v>132</v>
      </c>
      <c r="BJ768" s="31" t="s">
        <v>62</v>
      </c>
    </row>
    <row r="769" spans="1:62" s="20" customFormat="1" ht="12" customHeight="1" x14ac:dyDescent="0.2">
      <c r="A769" s="23" t="s">
        <v>744</v>
      </c>
      <c r="B769" s="20" t="s">
        <v>697</v>
      </c>
      <c r="C769" s="86">
        <v>92</v>
      </c>
      <c r="D769" s="86">
        <v>93</v>
      </c>
      <c r="E769" s="25">
        <f t="shared" si="7"/>
        <v>1</v>
      </c>
      <c r="F769" s="23" t="s">
        <v>54</v>
      </c>
      <c r="H769" s="20" t="s">
        <v>263</v>
      </c>
      <c r="I769" s="26" t="s">
        <v>129</v>
      </c>
      <c r="J769" s="26"/>
      <c r="M769" s="20" t="s">
        <v>528</v>
      </c>
      <c r="O769" s="23" t="s">
        <v>132</v>
      </c>
      <c r="P769" s="23"/>
      <c r="Q769" s="110" t="s">
        <v>530</v>
      </c>
      <c r="R769" s="110" t="s">
        <v>744</v>
      </c>
      <c r="S769" s="110">
        <v>0.11</v>
      </c>
      <c r="T769" s="110"/>
      <c r="U769" s="110"/>
      <c r="V769" s="110">
        <v>157</v>
      </c>
      <c r="W769" s="110">
        <v>23</v>
      </c>
      <c r="X769" s="110"/>
      <c r="Y769" s="110">
        <v>166</v>
      </c>
      <c r="Z769" s="110"/>
      <c r="AA769" s="110">
        <v>3016</v>
      </c>
      <c r="AB769" s="110">
        <v>0.5</v>
      </c>
      <c r="AC769" s="110"/>
      <c r="AD769" s="110">
        <v>13315</v>
      </c>
      <c r="AE769" s="110">
        <v>48015</v>
      </c>
      <c r="AF769" s="110">
        <v>1528</v>
      </c>
      <c r="AG769" s="110">
        <v>98</v>
      </c>
      <c r="AH769" s="110">
        <v>50</v>
      </c>
      <c r="AI769" s="110">
        <v>21</v>
      </c>
      <c r="AO769" s="29">
        <f t="shared" si="13"/>
        <v>1</v>
      </c>
      <c r="AP769" s="14">
        <f t="shared" si="8"/>
        <v>0.11</v>
      </c>
      <c r="AQ769" s="15">
        <f t="shared" si="9"/>
        <v>0.5</v>
      </c>
      <c r="AR769" s="16">
        <f t="shared" si="10"/>
        <v>1.66E-2</v>
      </c>
      <c r="AS769" s="16">
        <f t="shared" si="11"/>
        <v>2.3E-3</v>
      </c>
      <c r="AT769" s="16">
        <f t="shared" si="12"/>
        <v>1.5699999999999999E-2</v>
      </c>
      <c r="AU769" s="17" t="e">
        <f>IF(AR769&lt;&gt;"",(($AP769*$BB$4/31.1034768*$BB$5)+($AQ769*$BC$4/31.1034768*$BC$5)+($AR769*$BA$4/100*$BA$5)+($AS769*$BD$4/100*$BD$5)+($AT769*$BE$4/100*$BE$5))/($BB$4*$BB$5/31.1034768),AP769)</f>
        <v>#DIV/0!</v>
      </c>
      <c r="AV769" s="16" t="e">
        <f>IF(AR769&lt;&gt;"",(($AP769*$BB$4/31.1034768*$BB$5)+($AQ769*$BC$4/31.1034768*$BC$5)+($AR769*$BA$4/100*$BA$5)+($AS769*$BD$4/100*$BD$5)+($AT769*$BE$4/100*$BE$5))/($BA$4*$BA$5/100),($AP769*$BB$4/31.1034768*$BB$5)/($BA$4*$BA$5/100))</f>
        <v>#DIV/0!</v>
      </c>
      <c r="AW769" s="18">
        <f>IF(AR769&lt;&gt;"",($AP769*$BB$4/31.1034768)+($AQ769*$BC$4/31.1034768)+($AR769*$BA$4/100)+($AS769*$BD$4/100)+($AT769*$BE$4/100),($AP769*$BB$4/31.1034768))</f>
        <v>0</v>
      </c>
      <c r="AX769" s="19">
        <f>IF(AR769&lt;&gt;"",(AR769+($AS769*$BD$6)+($AT769*$BE$6)+($AP769*$BB$6)+($AQ769*$BC$6)),"")</f>
        <v>1.66E-2</v>
      </c>
      <c r="BF769" s="19"/>
      <c r="BG769" s="14"/>
      <c r="BI769" s="111" t="s">
        <v>132</v>
      </c>
      <c r="BJ769" s="31" t="s">
        <v>62</v>
      </c>
    </row>
    <row r="770" spans="1:62" s="20" customFormat="1" ht="12" customHeight="1" x14ac:dyDescent="0.2">
      <c r="A770" s="23" t="s">
        <v>745</v>
      </c>
      <c r="B770" s="20" t="s">
        <v>697</v>
      </c>
      <c r="C770" s="86">
        <v>93</v>
      </c>
      <c r="D770" s="86">
        <v>93.6</v>
      </c>
      <c r="E770" s="25">
        <f t="shared" si="7"/>
        <v>0.59999999999999432</v>
      </c>
      <c r="F770" s="23" t="s">
        <v>54</v>
      </c>
      <c r="H770" s="20" t="s">
        <v>263</v>
      </c>
      <c r="I770" s="26" t="s">
        <v>129</v>
      </c>
      <c r="J770" s="26"/>
      <c r="M770" s="20" t="s">
        <v>528</v>
      </c>
      <c r="O770" s="23" t="s">
        <v>132</v>
      </c>
      <c r="P770" s="23"/>
      <c r="Q770" s="110" t="s">
        <v>530</v>
      </c>
      <c r="R770" s="110" t="s">
        <v>745</v>
      </c>
      <c r="S770" s="110">
        <v>0.11</v>
      </c>
      <c r="T770" s="110"/>
      <c r="U770" s="110"/>
      <c r="V770" s="110">
        <v>106</v>
      </c>
      <c r="W770" s="110">
        <v>51</v>
      </c>
      <c r="X770" s="110"/>
      <c r="Y770" s="110">
        <v>815</v>
      </c>
      <c r="Z770" s="110"/>
      <c r="AA770" s="110">
        <v>3753</v>
      </c>
      <c r="AB770" s="110">
        <v>0.5</v>
      </c>
      <c r="AC770" s="110"/>
      <c r="AD770" s="110">
        <v>5705</v>
      </c>
      <c r="AE770" s="110">
        <v>47600</v>
      </c>
      <c r="AF770" s="110">
        <v>1627</v>
      </c>
      <c r="AG770" s="110">
        <v>128</v>
      </c>
      <c r="AH770" s="110">
        <v>42</v>
      </c>
      <c r="AI770" s="110">
        <v>21</v>
      </c>
      <c r="AO770" s="29">
        <f t="shared" si="13"/>
        <v>0.59999999999999432</v>
      </c>
      <c r="AP770" s="14">
        <f t="shared" si="8"/>
        <v>0.11</v>
      </c>
      <c r="AQ770" s="15">
        <f t="shared" si="9"/>
        <v>0.5</v>
      </c>
      <c r="AR770" s="16">
        <f t="shared" si="10"/>
        <v>8.1500000000000003E-2</v>
      </c>
      <c r="AS770" s="16">
        <f t="shared" si="11"/>
        <v>5.1000000000000004E-3</v>
      </c>
      <c r="AT770" s="16">
        <f t="shared" si="12"/>
        <v>1.06E-2</v>
      </c>
      <c r="AU770" s="17" t="e">
        <f>IF(AR770&lt;&gt;"",(($AP770*$BB$4/31.1034768*$BB$5)+($AQ770*$BC$4/31.1034768*$BC$5)+($AR770*$BA$4/100*$BA$5)+($AS770*$BD$4/100*$BD$5)+($AT770*$BE$4/100*$BE$5))/($BB$4*$BB$5/31.1034768),AP770)</f>
        <v>#DIV/0!</v>
      </c>
      <c r="AV770" s="16" t="e">
        <f>IF(AR770&lt;&gt;"",(($AP770*$BB$4/31.1034768*$BB$5)+($AQ770*$BC$4/31.1034768*$BC$5)+($AR770*$BA$4/100*$BA$5)+($AS770*$BD$4/100*$BD$5)+($AT770*$BE$4/100*$BE$5))/($BA$4*$BA$5/100),($AP770*$BB$4/31.1034768*$BB$5)/($BA$4*$BA$5/100))</f>
        <v>#DIV/0!</v>
      </c>
      <c r="AW770" s="18">
        <f>IF(AR770&lt;&gt;"",($AP770*$BB$4/31.1034768)+($AQ770*$BC$4/31.1034768)+($AR770*$BA$4/100)+($AS770*$BD$4/100)+($AT770*$BE$4/100),($AP770*$BB$4/31.1034768))</f>
        <v>0</v>
      </c>
      <c r="AX770" s="19">
        <f>IF(AR770&lt;&gt;"",(AR770+($AS770*$BD$6)+($AT770*$BE$6)+($AP770*$BB$6)+($AQ770*$BC$6)),"")</f>
        <v>8.1500000000000003E-2</v>
      </c>
      <c r="BF770" s="19"/>
      <c r="BG770" s="14"/>
      <c r="BI770" s="111" t="s">
        <v>132</v>
      </c>
      <c r="BJ770" s="31" t="s">
        <v>62</v>
      </c>
    </row>
    <row r="771" spans="1:62" s="20" customFormat="1" ht="12" customHeight="1" x14ac:dyDescent="0.2">
      <c r="A771" s="23" t="s">
        <v>746</v>
      </c>
      <c r="B771" s="20" t="s">
        <v>697</v>
      </c>
      <c r="C771" s="86">
        <v>93.6</v>
      </c>
      <c r="D771" s="86">
        <v>94.6</v>
      </c>
      <c r="E771" s="25">
        <f t="shared" si="7"/>
        <v>1</v>
      </c>
      <c r="F771" s="23" t="s">
        <v>54</v>
      </c>
      <c r="H771" s="20" t="s">
        <v>263</v>
      </c>
      <c r="I771" s="26" t="s">
        <v>129</v>
      </c>
      <c r="J771" s="26"/>
      <c r="M771" s="20" t="s">
        <v>528</v>
      </c>
      <c r="O771" s="23" t="s">
        <v>132</v>
      </c>
      <c r="P771" s="23"/>
      <c r="Q771" s="110" t="s">
        <v>530</v>
      </c>
      <c r="R771" s="110" t="s">
        <v>746</v>
      </c>
      <c r="S771" s="110">
        <v>0.1</v>
      </c>
      <c r="T771" s="110"/>
      <c r="U771" s="110"/>
      <c r="V771" s="110">
        <v>118</v>
      </c>
      <c r="W771" s="110">
        <v>247</v>
      </c>
      <c r="X771" s="110"/>
      <c r="Y771" s="110">
        <v>836</v>
      </c>
      <c r="Z771" s="110"/>
      <c r="AA771" s="110">
        <v>953</v>
      </c>
      <c r="AB771" s="110">
        <v>0.5</v>
      </c>
      <c r="AC771" s="110"/>
      <c r="AD771" s="110">
        <v>9310</v>
      </c>
      <c r="AE771" s="110">
        <v>51050</v>
      </c>
      <c r="AF771" s="110">
        <v>1954</v>
      </c>
      <c r="AG771" s="110">
        <v>36</v>
      </c>
      <c r="AH771" s="110">
        <v>39</v>
      </c>
      <c r="AI771" s="110">
        <v>14</v>
      </c>
      <c r="AO771" s="29">
        <f t="shared" si="13"/>
        <v>1</v>
      </c>
      <c r="AP771" s="14">
        <f t="shared" si="8"/>
        <v>0.1</v>
      </c>
      <c r="AQ771" s="15">
        <f t="shared" si="9"/>
        <v>0.5</v>
      </c>
      <c r="AR771" s="16">
        <f t="shared" si="10"/>
        <v>8.3599999999999994E-2</v>
      </c>
      <c r="AS771" s="16">
        <f t="shared" si="11"/>
        <v>2.47E-2</v>
      </c>
      <c r="AT771" s="16">
        <f t="shared" si="12"/>
        <v>1.18E-2</v>
      </c>
      <c r="AU771" s="17" t="e">
        <f>IF(AR771&lt;&gt;"",(($AP771*$BB$4/31.1034768*$BB$5)+($AQ771*$BC$4/31.1034768*$BC$5)+($AR771*$BA$4/100*$BA$5)+($AS771*$BD$4/100*$BD$5)+($AT771*$BE$4/100*$BE$5))/($BB$4*$BB$5/31.1034768),AP771)</f>
        <v>#DIV/0!</v>
      </c>
      <c r="AV771" s="16" t="e">
        <f>IF(AR771&lt;&gt;"",(($AP771*$BB$4/31.1034768*$BB$5)+($AQ771*$BC$4/31.1034768*$BC$5)+($AR771*$BA$4/100*$BA$5)+($AS771*$BD$4/100*$BD$5)+($AT771*$BE$4/100*$BE$5))/($BA$4*$BA$5/100),($AP771*$BB$4/31.1034768*$BB$5)/($BA$4*$BA$5/100))</f>
        <v>#DIV/0!</v>
      </c>
      <c r="AW771" s="18">
        <f>IF(AR771&lt;&gt;"",($AP771*$BB$4/31.1034768)+($AQ771*$BC$4/31.1034768)+($AR771*$BA$4/100)+($AS771*$BD$4/100)+($AT771*$BE$4/100),($AP771*$BB$4/31.1034768))</f>
        <v>0</v>
      </c>
      <c r="AX771" s="19">
        <f>IF(AR771&lt;&gt;"",(AR771+($AS771*$BD$6)+($AT771*$BE$6)+($AP771*$BB$6)+($AQ771*$BC$6)),"")</f>
        <v>8.3599999999999994E-2</v>
      </c>
      <c r="BF771" s="19"/>
      <c r="BG771" s="14"/>
      <c r="BI771" s="111" t="s">
        <v>132</v>
      </c>
      <c r="BJ771" s="31" t="s">
        <v>62</v>
      </c>
    </row>
    <row r="772" spans="1:62" s="20" customFormat="1" ht="12" customHeight="1" x14ac:dyDescent="0.2">
      <c r="A772" s="23" t="s">
        <v>747</v>
      </c>
      <c r="B772" s="20" t="s">
        <v>697</v>
      </c>
      <c r="C772" s="86">
        <v>94.6</v>
      </c>
      <c r="D772" s="86">
        <v>95.6</v>
      </c>
      <c r="E772" s="25">
        <f t="shared" si="7"/>
        <v>1</v>
      </c>
      <c r="F772" s="23" t="s">
        <v>54</v>
      </c>
      <c r="H772" s="20" t="s">
        <v>263</v>
      </c>
      <c r="I772" s="26" t="s">
        <v>129</v>
      </c>
      <c r="J772" s="26"/>
      <c r="M772" s="20" t="s">
        <v>528</v>
      </c>
      <c r="O772" s="23" t="s">
        <v>132</v>
      </c>
      <c r="P772" s="23"/>
      <c r="Q772" s="110" t="s">
        <v>530</v>
      </c>
      <c r="R772" s="110" t="s">
        <v>747</v>
      </c>
      <c r="S772" s="110">
        <v>0.16</v>
      </c>
      <c r="T772" s="110"/>
      <c r="U772" s="110"/>
      <c r="V772" s="110">
        <v>95</v>
      </c>
      <c r="W772" s="110">
        <v>30</v>
      </c>
      <c r="X772" s="110"/>
      <c r="Y772" s="110">
        <v>246</v>
      </c>
      <c r="Z772" s="110"/>
      <c r="AA772" s="110">
        <v>1299</v>
      </c>
      <c r="AB772" s="110">
        <v>0.5</v>
      </c>
      <c r="AC772" s="110"/>
      <c r="AD772" s="110">
        <v>7525</v>
      </c>
      <c r="AE772" s="110">
        <v>56550</v>
      </c>
      <c r="AF772" s="110">
        <v>1812</v>
      </c>
      <c r="AG772" s="110">
        <v>42</v>
      </c>
      <c r="AH772" s="110">
        <v>51</v>
      </c>
      <c r="AI772" s="110">
        <v>12</v>
      </c>
      <c r="AO772" s="29">
        <f t="shared" si="13"/>
        <v>1</v>
      </c>
      <c r="AP772" s="14">
        <f t="shared" si="8"/>
        <v>0.16</v>
      </c>
      <c r="AQ772" s="15">
        <f t="shared" si="9"/>
        <v>0.5</v>
      </c>
      <c r="AR772" s="16">
        <f t="shared" si="10"/>
        <v>2.46E-2</v>
      </c>
      <c r="AS772" s="16">
        <f t="shared" si="11"/>
        <v>3.0000000000000001E-3</v>
      </c>
      <c r="AT772" s="16">
        <f t="shared" si="12"/>
        <v>9.4999999999999998E-3</v>
      </c>
      <c r="AU772" s="17" t="e">
        <f>IF(AR772&lt;&gt;"",(($AP772*$BB$4/31.1034768*$BB$5)+($AQ772*$BC$4/31.1034768*$BC$5)+($AR772*$BA$4/100*$BA$5)+($AS772*$BD$4/100*$BD$5)+($AT772*$BE$4/100*$BE$5))/($BB$4*$BB$5/31.1034768),AP772)</f>
        <v>#DIV/0!</v>
      </c>
      <c r="AV772" s="16" t="e">
        <f>IF(AR772&lt;&gt;"",(($AP772*$BB$4/31.1034768*$BB$5)+($AQ772*$BC$4/31.1034768*$BC$5)+($AR772*$BA$4/100*$BA$5)+($AS772*$BD$4/100*$BD$5)+($AT772*$BE$4/100*$BE$5))/($BA$4*$BA$5/100),($AP772*$BB$4/31.1034768*$BB$5)/($BA$4*$BA$5/100))</f>
        <v>#DIV/0!</v>
      </c>
      <c r="AW772" s="18">
        <f>IF(AR772&lt;&gt;"",($AP772*$BB$4/31.1034768)+($AQ772*$BC$4/31.1034768)+($AR772*$BA$4/100)+($AS772*$BD$4/100)+($AT772*$BE$4/100),($AP772*$BB$4/31.1034768))</f>
        <v>0</v>
      </c>
      <c r="AX772" s="19">
        <f>IF(AR772&lt;&gt;"",(AR772+($AS772*$BD$6)+($AT772*$BE$6)+($AP772*$BB$6)+($AQ772*$BC$6)),"")</f>
        <v>2.46E-2</v>
      </c>
      <c r="BF772" s="19"/>
      <c r="BG772" s="14"/>
      <c r="BI772" s="111" t="s">
        <v>132</v>
      </c>
      <c r="BJ772" s="31" t="s">
        <v>62</v>
      </c>
    </row>
    <row r="773" spans="1:62" s="20" customFormat="1" ht="12" customHeight="1" x14ac:dyDescent="0.2">
      <c r="A773" s="23" t="s">
        <v>748</v>
      </c>
      <c r="B773" s="20" t="s">
        <v>697</v>
      </c>
      <c r="C773" s="86">
        <v>95.6</v>
      </c>
      <c r="D773" s="86">
        <v>98.65</v>
      </c>
      <c r="E773" s="25">
        <f t="shared" ref="E773:E821" si="14">D773-C773</f>
        <v>3.0500000000000114</v>
      </c>
      <c r="F773" s="20" t="s">
        <v>54</v>
      </c>
      <c r="H773" s="20" t="s">
        <v>128</v>
      </c>
      <c r="I773" s="26" t="s">
        <v>129</v>
      </c>
      <c r="J773" s="26"/>
      <c r="M773" s="20" t="s">
        <v>528</v>
      </c>
      <c r="O773" s="23" t="s">
        <v>86</v>
      </c>
      <c r="P773" s="23"/>
      <c r="Q773" s="110" t="s">
        <v>530</v>
      </c>
      <c r="R773" s="110" t="s">
        <v>748</v>
      </c>
      <c r="S773" s="110">
        <v>0.49</v>
      </c>
      <c r="T773" s="110">
        <v>0.52</v>
      </c>
      <c r="AO773" s="29">
        <f t="shared" si="13"/>
        <v>3.0500000000000114</v>
      </c>
      <c r="AP773" s="14">
        <f t="shared" ref="AP773:AP821" si="15">IFERROR(AVERAGE(S773:U773),0)</f>
        <v>0.505</v>
      </c>
      <c r="AQ773" s="15" t="str">
        <f t="shared" ref="AQ773:AQ821" si="16">IFERROR(IF(AB773&lt;&gt;"",IF(AC773&lt;&gt;"",AC773,AB773*AB773/AB773),""),0)</f>
        <v/>
      </c>
      <c r="AR773" s="16" t="str">
        <f t="shared" ref="AR773:AR821" si="17">IFERROR(IF(Y773&lt;&gt;"",IF(Z773&lt;&gt;"",Z773/10000,Y773/10000),""),0)</f>
        <v/>
      </c>
      <c r="AS773" s="16" t="str">
        <f t="shared" ref="AS773:AS821" si="18">IFERROR(IF(W773&lt;&gt;"",IF(X773&lt;&gt;"",X773/10000,W773/10000),""),0)</f>
        <v/>
      </c>
      <c r="AT773" s="16" t="str">
        <f t="shared" ref="AT773:AT821" si="19">IFERROR(IF(V773&lt;&gt;"",V773/10000,""),0)</f>
        <v/>
      </c>
      <c r="AU773" s="17">
        <f>IF(AR773&lt;&gt;"",(($AP773*$BB$4/31.1034768*$BB$5)+($AQ773*$BC$4/31.1034768*$BC$5)+($AR773*$BA$4/100*$BA$5)+($AS773*$BD$4/100*$BD$5)+($AT773*$BE$4/100*$BE$5))/($BB$4*$BB$5/31.1034768),AP773)</f>
        <v>0.505</v>
      </c>
      <c r="AV773" s="16" t="e">
        <f>IF(AR773&lt;&gt;"",(($AP773*$BB$4/31.1034768*$BB$5)+($AQ773*$BC$4/31.1034768*$BC$5)+($AR773*$BA$4/100*$BA$5)+($AS773*$BD$4/100*$BD$5)+($AT773*$BE$4/100*$BE$5))/($BA$4*$BA$5/100),($AP773*$BB$4/31.1034768*$BB$5)/($BA$4*$BA$5/100))</f>
        <v>#DIV/0!</v>
      </c>
      <c r="AW773" s="18">
        <f>IF(AR773&lt;&gt;"",($AP773*$BB$4/31.1034768)+($AQ773*$BC$4/31.1034768)+($AR773*$BA$4/100)+($AS773*$BD$4/100)+($AT773*$BE$4/100),($AP773*$BB$4/31.1034768))</f>
        <v>0</v>
      </c>
      <c r="AX773" s="19" t="str">
        <f>IF(AR773&lt;&gt;"",(AR773+($AS773*$BD$6)+($AT773*$BE$6)+($AP773*$BB$6)+($AQ773*$BC$6)),"")</f>
        <v/>
      </c>
      <c r="BF773" s="19"/>
      <c r="BG773" s="14"/>
      <c r="BI773" s="111" t="s">
        <v>86</v>
      </c>
      <c r="BJ773" s="31" t="s">
        <v>62</v>
      </c>
    </row>
    <row r="774" spans="1:62" s="20" customFormat="1" ht="12" customHeight="1" x14ac:dyDescent="0.2">
      <c r="A774" s="23" t="s">
        <v>749</v>
      </c>
      <c r="B774" s="20" t="s">
        <v>697</v>
      </c>
      <c r="C774" s="86">
        <v>98.65</v>
      </c>
      <c r="D774" s="86">
        <v>101.16</v>
      </c>
      <c r="E774" s="25">
        <f t="shared" si="14"/>
        <v>2.5099999999999909</v>
      </c>
      <c r="F774" s="20" t="s">
        <v>54</v>
      </c>
      <c r="H774" s="20" t="s">
        <v>128</v>
      </c>
      <c r="I774" s="26" t="s">
        <v>129</v>
      </c>
      <c r="J774" s="26"/>
      <c r="M774" s="20" t="s">
        <v>528</v>
      </c>
      <c r="O774" s="23" t="s">
        <v>86</v>
      </c>
      <c r="P774" s="23"/>
      <c r="Q774" s="110" t="s">
        <v>530</v>
      </c>
      <c r="R774" s="110" t="s">
        <v>749</v>
      </c>
      <c r="S774" s="110">
        <v>0.08</v>
      </c>
      <c r="T774" s="110"/>
      <c r="AO774" s="29">
        <f t="shared" si="13"/>
        <v>2.5099999999999909</v>
      </c>
      <c r="AP774" s="14">
        <f t="shared" si="15"/>
        <v>0.08</v>
      </c>
      <c r="AQ774" s="15" t="str">
        <f t="shared" si="16"/>
        <v/>
      </c>
      <c r="AR774" s="16" t="str">
        <f t="shared" si="17"/>
        <v/>
      </c>
      <c r="AS774" s="16" t="str">
        <f t="shared" si="18"/>
        <v/>
      </c>
      <c r="AT774" s="16" t="str">
        <f t="shared" si="19"/>
        <v/>
      </c>
      <c r="AU774" s="17">
        <f>IF(AR774&lt;&gt;"",(($AP774*$BB$4/31.1034768*$BB$5)+($AQ774*$BC$4/31.1034768*$BC$5)+($AR774*$BA$4/100*$BA$5)+($AS774*$BD$4/100*$BD$5)+($AT774*$BE$4/100*$BE$5))/($BB$4*$BB$5/31.1034768),AP774)</f>
        <v>0.08</v>
      </c>
      <c r="AV774" s="16" t="e">
        <f>IF(AR774&lt;&gt;"",(($AP774*$BB$4/31.1034768*$BB$5)+($AQ774*$BC$4/31.1034768*$BC$5)+($AR774*$BA$4/100*$BA$5)+($AS774*$BD$4/100*$BD$5)+($AT774*$BE$4/100*$BE$5))/($BA$4*$BA$5/100),($AP774*$BB$4/31.1034768*$BB$5)/($BA$4*$BA$5/100))</f>
        <v>#DIV/0!</v>
      </c>
      <c r="AW774" s="18">
        <f>IF(AR774&lt;&gt;"",($AP774*$BB$4/31.1034768)+($AQ774*$BC$4/31.1034768)+($AR774*$BA$4/100)+($AS774*$BD$4/100)+($AT774*$BE$4/100),($AP774*$BB$4/31.1034768))</f>
        <v>0</v>
      </c>
      <c r="AX774" s="19" t="str">
        <f>IF(AR774&lt;&gt;"",(AR774+($AS774*$BD$6)+($AT774*$BE$6)+($AP774*$BB$6)+($AQ774*$BC$6)),"")</f>
        <v/>
      </c>
      <c r="BF774" s="19"/>
      <c r="BG774" s="14"/>
      <c r="BI774" s="111" t="s">
        <v>86</v>
      </c>
      <c r="BJ774" s="31" t="s">
        <v>62</v>
      </c>
    </row>
    <row r="775" spans="1:62" s="20" customFormat="1" ht="12" customHeight="1" x14ac:dyDescent="0.2">
      <c r="A775" s="44" t="s">
        <v>750</v>
      </c>
      <c r="B775" s="45" t="s">
        <v>697</v>
      </c>
      <c r="C775" s="96">
        <v>98.65</v>
      </c>
      <c r="D775" s="96">
        <v>101.16</v>
      </c>
      <c r="E775" s="47">
        <f t="shared" si="14"/>
        <v>2.5099999999999909</v>
      </c>
      <c r="F775" s="44" t="s">
        <v>66</v>
      </c>
      <c r="G775" s="45" t="s">
        <v>67</v>
      </c>
      <c r="H775" s="45" t="s">
        <v>68</v>
      </c>
      <c r="I775" s="48" t="s">
        <v>69</v>
      </c>
      <c r="J775" s="48"/>
      <c r="K775" s="45"/>
      <c r="L775" s="45"/>
      <c r="M775" s="45" t="s">
        <v>528</v>
      </c>
      <c r="N775" s="45"/>
      <c r="O775" s="44" t="s">
        <v>86</v>
      </c>
      <c r="P775" s="44"/>
      <c r="Q775" s="110" t="s">
        <v>530</v>
      </c>
      <c r="R775" s="110" t="s">
        <v>750</v>
      </c>
      <c r="S775" s="110">
        <v>0.04</v>
      </c>
      <c r="T775" s="110"/>
      <c r="AJ775" s="45"/>
      <c r="AK775" s="45"/>
      <c r="AL775" s="45"/>
      <c r="AM775" s="45"/>
      <c r="AN775" s="45"/>
      <c r="AO775" s="29">
        <f t="shared" si="13"/>
        <v>2.5099999999999909</v>
      </c>
      <c r="AP775" s="14">
        <f t="shared" si="15"/>
        <v>0.04</v>
      </c>
      <c r="AQ775" s="15" t="str">
        <f t="shared" si="16"/>
        <v/>
      </c>
      <c r="AR775" s="16" t="str">
        <f t="shared" si="17"/>
        <v/>
      </c>
      <c r="AS775" s="16" t="str">
        <f t="shared" si="18"/>
        <v/>
      </c>
      <c r="AT775" s="16" t="str">
        <f t="shared" si="19"/>
        <v/>
      </c>
      <c r="AU775" s="17">
        <f>IF(AR775&lt;&gt;"",(($AP775*$BB$4/31.1034768*$BB$5)+($AQ775*$BC$4/31.1034768*$BC$5)+($AR775*$BA$4/100*$BA$5)+($AS775*$BD$4/100*$BD$5)+($AT775*$BE$4/100*$BE$5))/($BB$4*$BB$5/31.1034768),AP775)</f>
        <v>0.04</v>
      </c>
      <c r="AV775" s="16" t="e">
        <f>IF(AR775&lt;&gt;"",(($AP775*$BB$4/31.1034768*$BB$5)+($AQ775*$BC$4/31.1034768*$BC$5)+($AR775*$BA$4/100*$BA$5)+($AS775*$BD$4/100*$BD$5)+($AT775*$BE$4/100*$BE$5))/($BA$4*$BA$5/100),($AP775*$BB$4/31.1034768*$BB$5)/($BA$4*$BA$5/100))</f>
        <v>#DIV/0!</v>
      </c>
      <c r="AW775" s="18">
        <f>IF(AR775&lt;&gt;"",($AP775*$BB$4/31.1034768)+($AQ775*$BC$4/31.1034768)+($AR775*$BA$4/100)+($AS775*$BD$4/100)+($AT775*$BE$4/100),($AP775*$BB$4/31.1034768))</f>
        <v>0</v>
      </c>
      <c r="AX775" s="19" t="str">
        <f>IF(AR775&lt;&gt;"",(AR775+($AS775*$BD$6)+($AT775*$BE$6)+($AP775*$BB$6)+($AQ775*$BC$6)),"")</f>
        <v/>
      </c>
      <c r="BF775" s="19"/>
      <c r="BG775" s="14"/>
      <c r="BI775" s="111" t="s">
        <v>86</v>
      </c>
      <c r="BJ775" s="31" t="s">
        <v>62</v>
      </c>
    </row>
    <row r="776" spans="1:62" s="20" customFormat="1" ht="12" customHeight="1" x14ac:dyDescent="0.2">
      <c r="A776" s="23" t="s">
        <v>751</v>
      </c>
      <c r="B776" s="20" t="s">
        <v>697</v>
      </c>
      <c r="C776" s="86">
        <v>101.16</v>
      </c>
      <c r="D776" s="86">
        <v>104.3</v>
      </c>
      <c r="E776" s="25">
        <f t="shared" si="14"/>
        <v>3.1400000000000006</v>
      </c>
      <c r="F776" s="20" t="s">
        <v>54</v>
      </c>
      <c r="H776" s="20" t="s">
        <v>128</v>
      </c>
      <c r="I776" s="26" t="s">
        <v>129</v>
      </c>
      <c r="J776" s="26"/>
      <c r="M776" s="20" t="s">
        <v>528</v>
      </c>
      <c r="O776" s="23" t="s">
        <v>86</v>
      </c>
      <c r="P776" s="23"/>
      <c r="Q776" s="110" t="s">
        <v>530</v>
      </c>
      <c r="R776" s="110" t="s">
        <v>751</v>
      </c>
      <c r="S776" s="110">
        <v>0.1</v>
      </c>
      <c r="T776" s="110"/>
      <c r="AO776" s="29">
        <f t="shared" si="13"/>
        <v>3.1400000000000006</v>
      </c>
      <c r="AP776" s="14">
        <f t="shared" si="15"/>
        <v>0.1</v>
      </c>
      <c r="AQ776" s="15" t="str">
        <f t="shared" si="16"/>
        <v/>
      </c>
      <c r="AR776" s="16" t="str">
        <f t="shared" si="17"/>
        <v/>
      </c>
      <c r="AS776" s="16" t="str">
        <f t="shared" si="18"/>
        <v/>
      </c>
      <c r="AT776" s="16" t="str">
        <f t="shared" si="19"/>
        <v/>
      </c>
      <c r="AU776" s="17">
        <f>IF(AR776&lt;&gt;"",(($AP776*$BB$4/31.1034768*$BB$5)+($AQ776*$BC$4/31.1034768*$BC$5)+($AR776*$BA$4/100*$BA$5)+($AS776*$BD$4/100*$BD$5)+($AT776*$BE$4/100*$BE$5))/($BB$4*$BB$5/31.1034768),AP776)</f>
        <v>0.1</v>
      </c>
      <c r="AV776" s="16" t="e">
        <f>IF(AR776&lt;&gt;"",(($AP776*$BB$4/31.1034768*$BB$5)+($AQ776*$BC$4/31.1034768*$BC$5)+($AR776*$BA$4/100*$BA$5)+($AS776*$BD$4/100*$BD$5)+($AT776*$BE$4/100*$BE$5))/($BA$4*$BA$5/100),($AP776*$BB$4/31.1034768*$BB$5)/($BA$4*$BA$5/100))</f>
        <v>#DIV/0!</v>
      </c>
      <c r="AW776" s="18">
        <f>IF(AR776&lt;&gt;"",($AP776*$BB$4/31.1034768)+($AQ776*$BC$4/31.1034768)+($AR776*$BA$4/100)+($AS776*$BD$4/100)+($AT776*$BE$4/100),($AP776*$BB$4/31.1034768))</f>
        <v>0</v>
      </c>
      <c r="AX776" s="19" t="str">
        <f>IF(AR776&lt;&gt;"",(AR776+($AS776*$BD$6)+($AT776*$BE$6)+($AP776*$BB$6)+($AQ776*$BC$6)),"")</f>
        <v/>
      </c>
      <c r="BF776" s="19"/>
      <c r="BG776" s="14"/>
      <c r="BI776" s="111" t="s">
        <v>86</v>
      </c>
      <c r="BJ776" s="31" t="s">
        <v>62</v>
      </c>
    </row>
    <row r="777" spans="1:62" s="20" customFormat="1" ht="12" customHeight="1" x14ac:dyDescent="0.2">
      <c r="A777" s="23" t="s">
        <v>752</v>
      </c>
      <c r="B777" s="20" t="s">
        <v>697</v>
      </c>
      <c r="C777" s="86">
        <v>104.3</v>
      </c>
      <c r="D777" s="86">
        <v>107.64</v>
      </c>
      <c r="E777" s="25">
        <f t="shared" si="14"/>
        <v>3.3400000000000034</v>
      </c>
      <c r="F777" s="20" t="s">
        <v>54</v>
      </c>
      <c r="H777" s="20" t="s">
        <v>128</v>
      </c>
      <c r="I777" s="26" t="s">
        <v>129</v>
      </c>
      <c r="J777" s="26"/>
      <c r="M777" s="20" t="s">
        <v>528</v>
      </c>
      <c r="O777" s="23" t="s">
        <v>86</v>
      </c>
      <c r="P777" s="23"/>
      <c r="Q777" s="110" t="s">
        <v>530</v>
      </c>
      <c r="R777" s="110" t="s">
        <v>752</v>
      </c>
      <c r="S777" s="110">
        <v>7.0000000000000007E-2</v>
      </c>
      <c r="T777" s="110"/>
      <c r="AO777" s="29">
        <f t="shared" si="13"/>
        <v>3.3400000000000034</v>
      </c>
      <c r="AP777" s="14">
        <f t="shared" si="15"/>
        <v>7.0000000000000007E-2</v>
      </c>
      <c r="AQ777" s="15" t="str">
        <f t="shared" si="16"/>
        <v/>
      </c>
      <c r="AR777" s="16" t="str">
        <f t="shared" si="17"/>
        <v/>
      </c>
      <c r="AS777" s="16" t="str">
        <f t="shared" si="18"/>
        <v/>
      </c>
      <c r="AT777" s="16" t="str">
        <f t="shared" si="19"/>
        <v/>
      </c>
      <c r="AU777" s="17">
        <f>IF(AR777&lt;&gt;"",(($AP777*$BB$4/31.1034768*$BB$5)+($AQ777*$BC$4/31.1034768*$BC$5)+($AR777*$BA$4/100*$BA$5)+($AS777*$BD$4/100*$BD$5)+($AT777*$BE$4/100*$BE$5))/($BB$4*$BB$5/31.1034768),AP777)</f>
        <v>7.0000000000000007E-2</v>
      </c>
      <c r="AV777" s="16" t="e">
        <f>IF(AR777&lt;&gt;"",(($AP777*$BB$4/31.1034768*$BB$5)+($AQ777*$BC$4/31.1034768*$BC$5)+($AR777*$BA$4/100*$BA$5)+($AS777*$BD$4/100*$BD$5)+($AT777*$BE$4/100*$BE$5))/($BA$4*$BA$5/100),($AP777*$BB$4/31.1034768*$BB$5)/($BA$4*$BA$5/100))</f>
        <v>#DIV/0!</v>
      </c>
      <c r="AW777" s="18">
        <f>IF(AR777&lt;&gt;"",($AP777*$BB$4/31.1034768)+($AQ777*$BC$4/31.1034768)+($AR777*$BA$4/100)+($AS777*$BD$4/100)+($AT777*$BE$4/100),($AP777*$BB$4/31.1034768))</f>
        <v>0</v>
      </c>
      <c r="AX777" s="19" t="str">
        <f>IF(AR777&lt;&gt;"",(AR777+($AS777*$BD$6)+($AT777*$BE$6)+($AP777*$BB$6)+($AQ777*$BC$6)),"")</f>
        <v/>
      </c>
      <c r="BF777" s="19"/>
      <c r="BG777" s="14"/>
      <c r="BI777" s="111" t="s">
        <v>86</v>
      </c>
      <c r="BJ777" s="31" t="s">
        <v>62</v>
      </c>
    </row>
    <row r="778" spans="1:62" s="99" customFormat="1" ht="12" customHeight="1" x14ac:dyDescent="0.2">
      <c r="A778" s="32" t="s">
        <v>753</v>
      </c>
      <c r="B778" s="33" t="s">
        <v>697</v>
      </c>
      <c r="C778" s="88">
        <v>107.64</v>
      </c>
      <c r="D778" s="88">
        <v>114.6</v>
      </c>
      <c r="E778" s="35">
        <f t="shared" si="14"/>
        <v>6.9599999999999937</v>
      </c>
      <c r="F778" s="32" t="s">
        <v>64</v>
      </c>
      <c r="G778" s="33"/>
      <c r="H778" s="33"/>
      <c r="I778" s="36"/>
      <c r="J778" s="36"/>
      <c r="K778" s="33"/>
      <c r="L778" s="33"/>
      <c r="M778" s="33"/>
      <c r="N778" s="33"/>
      <c r="O778" s="103"/>
      <c r="P778" s="32"/>
      <c r="Q778" s="103"/>
      <c r="R778" s="23"/>
      <c r="S778" s="19"/>
      <c r="T778" s="20"/>
      <c r="U778" s="20"/>
      <c r="V778" s="20"/>
      <c r="W778" s="20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O778" s="112">
        <f t="shared" si="13"/>
        <v>6.9599999999999937</v>
      </c>
      <c r="AP778" s="14">
        <f t="shared" si="15"/>
        <v>0</v>
      </c>
      <c r="AQ778" s="15" t="str">
        <f t="shared" si="16"/>
        <v/>
      </c>
      <c r="AR778" s="16" t="str">
        <f t="shared" si="17"/>
        <v/>
      </c>
      <c r="AS778" s="16" t="str">
        <f t="shared" si="18"/>
        <v/>
      </c>
      <c r="AT778" s="16" t="str">
        <f t="shared" si="19"/>
        <v/>
      </c>
      <c r="AU778" s="17">
        <f>IF(AR778&lt;&gt;"",(($AP778*$BB$4/31.1034768*$BB$5)+($AQ778*$BC$4/31.1034768*$BC$5)+($AR778*$BA$4/100*$BA$5)+($AS778*$BD$4/100*$BD$5)+($AT778*$BE$4/100*$BE$5))/($BB$4*$BB$5/31.1034768),AP778)</f>
        <v>0</v>
      </c>
      <c r="AV778" s="16" t="e">
        <f>IF(AR778&lt;&gt;"",(($AP778*$BB$4/31.1034768*$BB$5)+($AQ778*$BC$4/31.1034768*$BC$5)+($AR778*$BA$4/100*$BA$5)+($AS778*$BD$4/100*$BD$5)+($AT778*$BE$4/100*$BE$5))/($BA$4*$BA$5/100),($AP778*$BB$4/31.1034768*$BB$5)/($BA$4*$BA$5/100))</f>
        <v>#DIV/0!</v>
      </c>
      <c r="AW778" s="18">
        <f>IF(AR778&lt;&gt;"",($AP778*$BB$4/31.1034768)+($AQ778*$BC$4/31.1034768)+($AR778*$BA$4/100)+($AS778*$BD$4/100)+($AT778*$BE$4/100),($AP778*$BB$4/31.1034768))</f>
        <v>0</v>
      </c>
      <c r="AX778" s="19" t="str">
        <f>IF(AR778&lt;&gt;"",(AR778+($AS778*$BD$6)+($AT778*$BE$6)+($AP778*$BB$6)+($AQ778*$BC$6)),"")</f>
        <v/>
      </c>
      <c r="BF778" s="100"/>
      <c r="BG778" s="101"/>
      <c r="BI778" s="20"/>
      <c r="BJ778" s="20"/>
    </row>
    <row r="779" spans="1:62" s="20" customFormat="1" ht="12" customHeight="1" x14ac:dyDescent="0.2">
      <c r="A779" s="23" t="s">
        <v>754</v>
      </c>
      <c r="B779" s="20" t="s">
        <v>755</v>
      </c>
      <c r="C779" s="24">
        <v>7</v>
      </c>
      <c r="D779" s="24">
        <v>10</v>
      </c>
      <c r="E779" s="25">
        <f t="shared" si="14"/>
        <v>3</v>
      </c>
      <c r="F779" s="20" t="s">
        <v>85</v>
      </c>
      <c r="G779" s="23"/>
      <c r="H779" s="20" t="s">
        <v>71</v>
      </c>
      <c r="I779" s="20" t="s">
        <v>63</v>
      </c>
      <c r="J779" s="26">
        <v>43223</v>
      </c>
      <c r="M779" s="20" t="s">
        <v>756</v>
      </c>
      <c r="O779" s="23" t="s">
        <v>86</v>
      </c>
      <c r="P779" s="23" t="s">
        <v>757</v>
      </c>
      <c r="Q779" s="20" t="s">
        <v>758</v>
      </c>
      <c r="R779" s="20" t="s">
        <v>754</v>
      </c>
      <c r="S779" s="20">
        <v>7.0000000000000007E-2</v>
      </c>
      <c r="V779" s="57"/>
      <c r="W779" s="57"/>
      <c r="X779" s="57"/>
      <c r="Y779" s="57"/>
      <c r="Z779" s="57"/>
      <c r="AA779" s="57"/>
      <c r="AB779" s="57"/>
      <c r="AC779" s="57"/>
      <c r="AD779" s="57"/>
      <c r="AE779" s="57"/>
      <c r="AF779" s="57"/>
      <c r="AG779" s="57"/>
      <c r="AH779" s="57"/>
      <c r="AI779" s="57"/>
      <c r="AO779" s="29">
        <f t="shared" si="13"/>
        <v>3</v>
      </c>
      <c r="AP779" s="14">
        <f t="shared" si="15"/>
        <v>7.0000000000000007E-2</v>
      </c>
      <c r="AQ779" s="15" t="str">
        <f t="shared" si="16"/>
        <v/>
      </c>
      <c r="AR779" s="16" t="str">
        <f t="shared" si="17"/>
        <v/>
      </c>
      <c r="AS779" s="16" t="str">
        <f t="shared" si="18"/>
        <v/>
      </c>
      <c r="AT779" s="16" t="str">
        <f t="shared" si="19"/>
        <v/>
      </c>
      <c r="AU779" s="17">
        <f>IF(AR779&lt;&gt;"",(($AP779*$BB$4/31.1034768*$BB$5)+($AQ779*$BC$4/31.1034768*$BC$5)+($AR779*$BA$4/100*$BA$5)+($AS779*$BD$4/100*$BD$5)+($AT779*$BE$4/100*$BE$5))/($BB$4*$BB$5/31.1034768),AP779)</f>
        <v>7.0000000000000007E-2</v>
      </c>
      <c r="AV779" s="16" t="e">
        <f>IF(AR779&lt;&gt;"",(($AP779*$BB$4/31.1034768*$BB$5)+($AQ779*$BC$4/31.1034768*$BC$5)+($AR779*$BA$4/100*$BA$5)+($AS779*$BD$4/100*$BD$5)+($AT779*$BE$4/100*$BE$5))/($BA$4*$BA$5/100),($AP779*$BB$4/31.1034768*$BB$5)/($BA$4*$BA$5/100))</f>
        <v>#DIV/0!</v>
      </c>
      <c r="AW779" s="18">
        <f>IF(AR779&lt;&gt;"",($AP779*$BB$4/31.1034768)+($AQ779*$BC$4/31.1034768)+($AR779*$BA$4/100)+($AS779*$BD$4/100)+($AT779*$BE$4/100),($AP779*$BB$4/31.1034768))</f>
        <v>0</v>
      </c>
      <c r="AX779" s="19" t="str">
        <f>IF(AR779&lt;&gt;"",(AR779+($AS779*$BD$6)+($AT779*$BE$6)+($AP779*$BB$6)+($AQ779*$BC$6)),"")</f>
        <v/>
      </c>
      <c r="BF779" s="19"/>
      <c r="BG779" s="14"/>
      <c r="BI779" s="111" t="s">
        <v>86</v>
      </c>
      <c r="BJ779" s="31" t="s">
        <v>62</v>
      </c>
    </row>
    <row r="780" spans="1:62" s="20" customFormat="1" ht="12" customHeight="1" x14ac:dyDescent="0.2">
      <c r="A780" s="23" t="s">
        <v>759</v>
      </c>
      <c r="B780" s="20" t="s">
        <v>755</v>
      </c>
      <c r="C780" s="24">
        <v>10</v>
      </c>
      <c r="D780" s="24">
        <v>14</v>
      </c>
      <c r="E780" s="25">
        <f t="shared" si="14"/>
        <v>4</v>
      </c>
      <c r="F780" s="20" t="s">
        <v>85</v>
      </c>
      <c r="G780" s="23"/>
      <c r="H780" s="20" t="s">
        <v>71</v>
      </c>
      <c r="I780" s="20" t="s">
        <v>63</v>
      </c>
      <c r="J780" s="26">
        <v>43223</v>
      </c>
      <c r="M780" s="20" t="s">
        <v>756</v>
      </c>
      <c r="O780" s="23" t="s">
        <v>86</v>
      </c>
      <c r="P780" s="23" t="s">
        <v>757</v>
      </c>
      <c r="Q780" s="20" t="s">
        <v>758</v>
      </c>
      <c r="R780" s="20" t="s">
        <v>759</v>
      </c>
      <c r="S780" s="20">
        <v>0.04</v>
      </c>
      <c r="V780" s="69"/>
      <c r="W780" s="69"/>
      <c r="X780" s="69"/>
      <c r="Y780" s="76"/>
      <c r="Z780" s="69"/>
      <c r="AA780" s="69"/>
      <c r="AB780" s="69"/>
      <c r="AC780" s="69"/>
      <c r="AD780" s="69"/>
      <c r="AE780" s="69"/>
      <c r="AF780" s="69"/>
      <c r="AG780" s="69"/>
      <c r="AH780" s="69"/>
      <c r="AI780" s="69"/>
      <c r="AO780" s="29">
        <f t="shared" si="13"/>
        <v>4</v>
      </c>
      <c r="AP780" s="14">
        <f t="shared" si="15"/>
        <v>0.04</v>
      </c>
      <c r="AQ780" s="15" t="str">
        <f t="shared" si="16"/>
        <v/>
      </c>
      <c r="AR780" s="16" t="str">
        <f t="shared" si="17"/>
        <v/>
      </c>
      <c r="AS780" s="16" t="str">
        <f t="shared" si="18"/>
        <v/>
      </c>
      <c r="AT780" s="16" t="str">
        <f t="shared" si="19"/>
        <v/>
      </c>
      <c r="AU780" s="17">
        <f>IF(AR780&lt;&gt;"",(($AP780*$BB$4/31.1034768*$BB$5)+($AQ780*$BC$4/31.1034768*$BC$5)+($AR780*$BA$4/100*$BA$5)+($AS780*$BD$4/100*$BD$5)+($AT780*$BE$4/100*$BE$5))/($BB$4*$BB$5/31.1034768),AP780)</f>
        <v>0.04</v>
      </c>
      <c r="AV780" s="16" t="e">
        <f>IF(AR780&lt;&gt;"",(($AP780*$BB$4/31.1034768*$BB$5)+($AQ780*$BC$4/31.1034768*$BC$5)+($AR780*$BA$4/100*$BA$5)+($AS780*$BD$4/100*$BD$5)+($AT780*$BE$4/100*$BE$5))/($BA$4*$BA$5/100),($AP780*$BB$4/31.1034768*$BB$5)/($BA$4*$BA$5/100))</f>
        <v>#DIV/0!</v>
      </c>
      <c r="AW780" s="18">
        <f>IF(AR780&lt;&gt;"",($AP780*$BB$4/31.1034768)+($AQ780*$BC$4/31.1034768)+($AR780*$BA$4/100)+($AS780*$BD$4/100)+($AT780*$BE$4/100),($AP780*$BB$4/31.1034768))</f>
        <v>0</v>
      </c>
      <c r="AX780" s="19" t="str">
        <f>IF(AR780&lt;&gt;"",(AR780+($AS780*$BD$6)+($AT780*$BE$6)+($AP780*$BB$6)+($AQ780*$BC$6)),"")</f>
        <v/>
      </c>
      <c r="BF780" s="19"/>
      <c r="BG780" s="14"/>
      <c r="BI780" s="111" t="s">
        <v>86</v>
      </c>
      <c r="BJ780" s="31" t="s">
        <v>62</v>
      </c>
    </row>
    <row r="781" spans="1:62" s="20" customFormat="1" ht="12" customHeight="1" x14ac:dyDescent="0.2">
      <c r="A781" s="23" t="s">
        <v>760</v>
      </c>
      <c r="B781" s="20" t="s">
        <v>755</v>
      </c>
      <c r="C781" s="24">
        <v>14</v>
      </c>
      <c r="D781" s="24">
        <v>18</v>
      </c>
      <c r="E781" s="25">
        <f t="shared" si="14"/>
        <v>4</v>
      </c>
      <c r="F781" s="20" t="s">
        <v>85</v>
      </c>
      <c r="G781" s="23"/>
      <c r="H781" s="20" t="s">
        <v>71</v>
      </c>
      <c r="I781" s="20" t="s">
        <v>63</v>
      </c>
      <c r="J781" s="26">
        <v>43223</v>
      </c>
      <c r="M781" s="20" t="s">
        <v>756</v>
      </c>
      <c r="O781" s="23" t="s">
        <v>86</v>
      </c>
      <c r="P781" s="23" t="s">
        <v>757</v>
      </c>
      <c r="Q781" s="20" t="s">
        <v>758</v>
      </c>
      <c r="R781" s="20" t="s">
        <v>760</v>
      </c>
      <c r="S781" s="20">
        <v>0.04</v>
      </c>
      <c r="AO781" s="29">
        <f t="shared" si="13"/>
        <v>4</v>
      </c>
      <c r="AP781" s="14">
        <f t="shared" si="15"/>
        <v>0.04</v>
      </c>
      <c r="AQ781" s="15" t="str">
        <f t="shared" si="16"/>
        <v/>
      </c>
      <c r="AR781" s="16" t="str">
        <f t="shared" si="17"/>
        <v/>
      </c>
      <c r="AS781" s="16" t="str">
        <f t="shared" si="18"/>
        <v/>
      </c>
      <c r="AT781" s="16" t="str">
        <f t="shared" si="19"/>
        <v/>
      </c>
      <c r="AU781" s="17">
        <f>IF(AR781&lt;&gt;"",(($AP781*$BB$4/31.1034768*$BB$5)+($AQ781*$BC$4/31.1034768*$BC$5)+($AR781*$BA$4/100*$BA$5)+($AS781*$BD$4/100*$BD$5)+($AT781*$BE$4/100*$BE$5))/($BB$4*$BB$5/31.1034768),AP781)</f>
        <v>0.04</v>
      </c>
      <c r="AV781" s="16" t="e">
        <f>IF(AR781&lt;&gt;"",(($AP781*$BB$4/31.1034768*$BB$5)+($AQ781*$BC$4/31.1034768*$BC$5)+($AR781*$BA$4/100*$BA$5)+($AS781*$BD$4/100*$BD$5)+($AT781*$BE$4/100*$BE$5))/($BA$4*$BA$5/100),($AP781*$BB$4/31.1034768*$BB$5)/($BA$4*$BA$5/100))</f>
        <v>#DIV/0!</v>
      </c>
      <c r="AW781" s="18">
        <f>IF(AR781&lt;&gt;"",($AP781*$BB$4/31.1034768)+($AQ781*$BC$4/31.1034768)+($AR781*$BA$4/100)+($AS781*$BD$4/100)+($AT781*$BE$4/100),($AP781*$BB$4/31.1034768))</f>
        <v>0</v>
      </c>
      <c r="AX781" s="19" t="str">
        <f>IF(AR781&lt;&gt;"",(AR781+($AS781*$BD$6)+($AT781*$BE$6)+($AP781*$BB$6)+($AQ781*$BC$6)),"")</f>
        <v/>
      </c>
      <c r="BF781" s="19"/>
      <c r="BG781" s="14"/>
      <c r="BI781" s="111" t="s">
        <v>86</v>
      </c>
      <c r="BJ781" s="31" t="s">
        <v>62</v>
      </c>
    </row>
    <row r="782" spans="1:62" s="20" customFormat="1" ht="12" customHeight="1" x14ac:dyDescent="0.2">
      <c r="A782" s="23" t="s">
        <v>761</v>
      </c>
      <c r="B782" s="20" t="s">
        <v>755</v>
      </c>
      <c r="C782" s="24">
        <v>18</v>
      </c>
      <c r="D782" s="24">
        <v>22</v>
      </c>
      <c r="E782" s="25">
        <f t="shared" si="14"/>
        <v>4</v>
      </c>
      <c r="F782" s="20" t="s">
        <v>85</v>
      </c>
      <c r="G782" s="23"/>
      <c r="H782" s="20" t="s">
        <v>71</v>
      </c>
      <c r="I782" s="20" t="s">
        <v>63</v>
      </c>
      <c r="J782" s="26">
        <v>43223</v>
      </c>
      <c r="M782" s="20" t="s">
        <v>756</v>
      </c>
      <c r="O782" s="23" t="s">
        <v>86</v>
      </c>
      <c r="P782" s="23" t="s">
        <v>757</v>
      </c>
      <c r="Q782" s="20" t="s">
        <v>758</v>
      </c>
      <c r="R782" s="20" t="s">
        <v>761</v>
      </c>
      <c r="S782" s="20">
        <v>0.03</v>
      </c>
      <c r="AO782" s="29">
        <f t="shared" si="13"/>
        <v>4</v>
      </c>
      <c r="AP782" s="14">
        <f t="shared" si="15"/>
        <v>0.03</v>
      </c>
      <c r="AQ782" s="15" t="str">
        <f t="shared" si="16"/>
        <v/>
      </c>
      <c r="AR782" s="16" t="str">
        <f t="shared" si="17"/>
        <v/>
      </c>
      <c r="AS782" s="16" t="str">
        <f t="shared" si="18"/>
        <v/>
      </c>
      <c r="AT782" s="16" t="str">
        <f t="shared" si="19"/>
        <v/>
      </c>
      <c r="AU782" s="17">
        <f>IF(AR782&lt;&gt;"",(($AP782*$BB$4/31.1034768*$BB$5)+($AQ782*$BC$4/31.1034768*$BC$5)+($AR782*$BA$4/100*$BA$5)+($AS782*$BD$4/100*$BD$5)+($AT782*$BE$4/100*$BE$5))/($BB$4*$BB$5/31.1034768),AP782)</f>
        <v>0.03</v>
      </c>
      <c r="AV782" s="16" t="e">
        <f>IF(AR782&lt;&gt;"",(($AP782*$BB$4/31.1034768*$BB$5)+($AQ782*$BC$4/31.1034768*$BC$5)+($AR782*$BA$4/100*$BA$5)+($AS782*$BD$4/100*$BD$5)+($AT782*$BE$4/100*$BE$5))/($BA$4*$BA$5/100),($AP782*$BB$4/31.1034768*$BB$5)/($BA$4*$BA$5/100))</f>
        <v>#DIV/0!</v>
      </c>
      <c r="AW782" s="18">
        <f>IF(AR782&lt;&gt;"",($AP782*$BB$4/31.1034768)+($AQ782*$BC$4/31.1034768)+($AR782*$BA$4/100)+($AS782*$BD$4/100)+($AT782*$BE$4/100),($AP782*$BB$4/31.1034768))</f>
        <v>0</v>
      </c>
      <c r="AX782" s="19" t="str">
        <f>IF(AR782&lt;&gt;"",(AR782+($AS782*$BD$6)+($AT782*$BE$6)+($AP782*$BB$6)+($AQ782*$BC$6)),"")</f>
        <v/>
      </c>
      <c r="BF782" s="19"/>
      <c r="BG782" s="14"/>
      <c r="BI782" s="111" t="s">
        <v>86</v>
      </c>
      <c r="BJ782" s="31" t="s">
        <v>62</v>
      </c>
    </row>
    <row r="783" spans="1:62" s="20" customFormat="1" ht="12" customHeight="1" x14ac:dyDescent="0.2">
      <c r="A783" s="23" t="s">
        <v>762</v>
      </c>
      <c r="B783" s="20" t="s">
        <v>755</v>
      </c>
      <c r="C783" s="24">
        <v>22</v>
      </c>
      <c r="D783" s="24">
        <v>26</v>
      </c>
      <c r="E783" s="25">
        <f t="shared" si="14"/>
        <v>4</v>
      </c>
      <c r="F783" s="20" t="s">
        <v>85</v>
      </c>
      <c r="G783" s="23"/>
      <c r="H783" s="20" t="s">
        <v>71</v>
      </c>
      <c r="I783" s="20" t="s">
        <v>63</v>
      </c>
      <c r="J783" s="26">
        <v>43223</v>
      </c>
      <c r="M783" s="20" t="s">
        <v>756</v>
      </c>
      <c r="O783" s="23" t="s">
        <v>86</v>
      </c>
      <c r="P783" s="23" t="s">
        <v>757</v>
      </c>
      <c r="Q783" s="20" t="s">
        <v>758</v>
      </c>
      <c r="R783" s="20" t="s">
        <v>762</v>
      </c>
      <c r="S783" s="20">
        <v>0.06</v>
      </c>
      <c r="AO783" s="29">
        <f t="shared" si="13"/>
        <v>4</v>
      </c>
      <c r="AP783" s="14">
        <f t="shared" si="15"/>
        <v>0.06</v>
      </c>
      <c r="AQ783" s="15" t="str">
        <f t="shared" si="16"/>
        <v/>
      </c>
      <c r="AR783" s="16" t="str">
        <f t="shared" si="17"/>
        <v/>
      </c>
      <c r="AS783" s="16" t="str">
        <f t="shared" si="18"/>
        <v/>
      </c>
      <c r="AT783" s="16" t="str">
        <f t="shared" si="19"/>
        <v/>
      </c>
      <c r="AU783" s="17">
        <f>IF(AR783&lt;&gt;"",(($AP783*$BB$4/31.1034768*$BB$5)+($AQ783*$BC$4/31.1034768*$BC$5)+($AR783*$BA$4/100*$BA$5)+($AS783*$BD$4/100*$BD$5)+($AT783*$BE$4/100*$BE$5))/($BB$4*$BB$5/31.1034768),AP783)</f>
        <v>0.06</v>
      </c>
      <c r="AV783" s="16" t="e">
        <f>IF(AR783&lt;&gt;"",(($AP783*$BB$4/31.1034768*$BB$5)+($AQ783*$BC$4/31.1034768*$BC$5)+($AR783*$BA$4/100*$BA$5)+($AS783*$BD$4/100*$BD$5)+($AT783*$BE$4/100*$BE$5))/($BA$4*$BA$5/100),($AP783*$BB$4/31.1034768*$BB$5)/($BA$4*$BA$5/100))</f>
        <v>#DIV/0!</v>
      </c>
      <c r="AW783" s="18">
        <f>IF(AR783&lt;&gt;"",($AP783*$BB$4/31.1034768)+($AQ783*$BC$4/31.1034768)+($AR783*$BA$4/100)+($AS783*$BD$4/100)+($AT783*$BE$4/100),($AP783*$BB$4/31.1034768))</f>
        <v>0</v>
      </c>
      <c r="AX783" s="19" t="str">
        <f>IF(AR783&lt;&gt;"",(AR783+($AS783*$BD$6)+($AT783*$BE$6)+($AP783*$BB$6)+($AQ783*$BC$6)),"")</f>
        <v/>
      </c>
      <c r="BF783" s="19"/>
      <c r="BG783" s="14"/>
      <c r="BI783" s="111" t="s">
        <v>86</v>
      </c>
      <c r="BJ783" s="31" t="s">
        <v>62</v>
      </c>
    </row>
    <row r="784" spans="1:62" s="20" customFormat="1" ht="12" customHeight="1" x14ac:dyDescent="0.2">
      <c r="A784" s="23" t="s">
        <v>763</v>
      </c>
      <c r="B784" s="20" t="s">
        <v>109</v>
      </c>
      <c r="C784" s="24">
        <v>22</v>
      </c>
      <c r="D784" s="24">
        <v>26</v>
      </c>
      <c r="E784" s="25">
        <f t="shared" si="14"/>
        <v>4</v>
      </c>
      <c r="F784" s="20" t="s">
        <v>76</v>
      </c>
      <c r="G784" s="23"/>
      <c r="H784" s="20" t="s">
        <v>71</v>
      </c>
      <c r="I784" s="20" t="s">
        <v>63</v>
      </c>
      <c r="J784" s="26">
        <v>43223</v>
      </c>
      <c r="M784" s="20" t="s">
        <v>756</v>
      </c>
      <c r="O784" s="23" t="s">
        <v>86</v>
      </c>
      <c r="P784" s="23"/>
      <c r="Q784" s="20" t="s">
        <v>758</v>
      </c>
      <c r="R784" s="20" t="s">
        <v>763</v>
      </c>
      <c r="S784" s="20">
        <v>0.06</v>
      </c>
      <c r="AO784" s="29"/>
      <c r="AP784" s="14"/>
      <c r="AQ784" s="15"/>
      <c r="AR784" s="16"/>
      <c r="AS784" s="16"/>
      <c r="AT784" s="16"/>
      <c r="AU784" s="17"/>
      <c r="AV784" s="16"/>
      <c r="AW784" s="18"/>
      <c r="AX784" s="19"/>
      <c r="BF784" s="19"/>
      <c r="BG784" s="14"/>
      <c r="BI784" s="111" t="s">
        <v>86</v>
      </c>
      <c r="BJ784" s="31" t="s">
        <v>62</v>
      </c>
    </row>
    <row r="785" spans="1:62" s="20" customFormat="1" ht="12" customHeight="1" x14ac:dyDescent="0.2">
      <c r="A785" s="23" t="s">
        <v>764</v>
      </c>
      <c r="B785" s="20" t="s">
        <v>755</v>
      </c>
      <c r="C785" s="24">
        <v>26</v>
      </c>
      <c r="D785" s="24">
        <v>28</v>
      </c>
      <c r="E785" s="25">
        <f t="shared" si="14"/>
        <v>2</v>
      </c>
      <c r="F785" s="20" t="s">
        <v>85</v>
      </c>
      <c r="G785" s="23"/>
      <c r="H785" s="20" t="s">
        <v>71</v>
      </c>
      <c r="I785" s="20" t="s">
        <v>63</v>
      </c>
      <c r="J785" s="26">
        <v>43223</v>
      </c>
      <c r="M785" s="20" t="s">
        <v>756</v>
      </c>
      <c r="O785" s="23" t="s">
        <v>86</v>
      </c>
      <c r="P785" s="23" t="s">
        <v>757</v>
      </c>
      <c r="Q785" s="20" t="s">
        <v>758</v>
      </c>
      <c r="R785" s="20" t="s">
        <v>764</v>
      </c>
      <c r="S785" s="20">
        <v>7.0000000000000007E-2</v>
      </c>
      <c r="T785" s="20">
        <v>0.08</v>
      </c>
      <c r="AO785" s="29">
        <f t="shared" ref="AO785:AO793" si="20">D785-C785</f>
        <v>2</v>
      </c>
      <c r="AP785" s="14">
        <f t="shared" si="15"/>
        <v>7.5000000000000011E-2</v>
      </c>
      <c r="AQ785" s="15" t="str">
        <f t="shared" si="16"/>
        <v/>
      </c>
      <c r="AR785" s="16" t="str">
        <f t="shared" si="17"/>
        <v/>
      </c>
      <c r="AS785" s="16" t="str">
        <f t="shared" si="18"/>
        <v/>
      </c>
      <c r="AT785" s="16" t="str">
        <f t="shared" si="19"/>
        <v/>
      </c>
      <c r="AU785" s="17">
        <f>IF(AR785&lt;&gt;"",(($AP785*$BB$4/31.1034768*$BB$5)+($AQ785*$BC$4/31.1034768*$BC$5)+($AR785*$BA$4/100*$BA$5)+($AS785*$BD$4/100*$BD$5)+($AT785*$BE$4/100*$BE$5))/($BB$4*$BB$5/31.1034768),AP785)</f>
        <v>7.5000000000000011E-2</v>
      </c>
      <c r="AV785" s="16" t="e">
        <f>IF(AR785&lt;&gt;"",(($AP785*$BB$4/31.1034768*$BB$5)+($AQ785*$BC$4/31.1034768*$BC$5)+($AR785*$BA$4/100*$BA$5)+($AS785*$BD$4/100*$BD$5)+($AT785*$BE$4/100*$BE$5))/($BA$4*$BA$5/100),($AP785*$BB$4/31.1034768*$BB$5)/($BA$4*$BA$5/100))</f>
        <v>#DIV/0!</v>
      </c>
      <c r="AW785" s="18">
        <f>IF(AR785&lt;&gt;"",($AP785*$BB$4/31.1034768)+($AQ785*$BC$4/31.1034768)+($AR785*$BA$4/100)+($AS785*$BD$4/100)+($AT785*$BE$4/100),($AP785*$BB$4/31.1034768))</f>
        <v>0</v>
      </c>
      <c r="AX785" s="19" t="str">
        <f>IF(AR785&lt;&gt;"",(AR785+($AS785*$BD$6)+($AT785*$BE$6)+($AP785*$BB$6)+($AQ785*$BC$6)),"")</f>
        <v/>
      </c>
      <c r="BF785" s="19"/>
      <c r="BG785" s="14"/>
      <c r="BI785" s="111" t="s">
        <v>86</v>
      </c>
      <c r="BJ785" s="31" t="s">
        <v>62</v>
      </c>
    </row>
    <row r="786" spans="1:62" s="20" customFormat="1" ht="12" x14ac:dyDescent="0.2">
      <c r="A786" s="32" t="s">
        <v>765</v>
      </c>
      <c r="B786" s="33" t="s">
        <v>766</v>
      </c>
      <c r="C786" s="34">
        <v>0</v>
      </c>
      <c r="D786" s="34">
        <v>25</v>
      </c>
      <c r="E786" s="38">
        <f t="shared" si="14"/>
        <v>25</v>
      </c>
      <c r="F786" s="33" t="s">
        <v>64</v>
      </c>
      <c r="G786" s="32"/>
      <c r="H786" s="33"/>
      <c r="I786" s="33"/>
      <c r="J786" s="36"/>
      <c r="K786" s="33"/>
      <c r="L786" s="33"/>
      <c r="M786" s="33"/>
      <c r="N786" s="33"/>
      <c r="O786" s="23" t="e">
        <f>CONCATENATE(#REF!,"_",A786,"_",B786,"-",C786)</f>
        <v>#REF!</v>
      </c>
      <c r="P786" s="32"/>
      <c r="Q786" s="23"/>
      <c r="R786" s="23"/>
      <c r="S786" s="19"/>
      <c r="AO786" s="117">
        <f t="shared" si="20"/>
        <v>25</v>
      </c>
      <c r="AP786" s="14">
        <f t="shared" si="15"/>
        <v>0</v>
      </c>
      <c r="AQ786" s="15" t="str">
        <f t="shared" si="16"/>
        <v/>
      </c>
      <c r="AR786" s="16" t="str">
        <f t="shared" si="17"/>
        <v/>
      </c>
      <c r="AS786" s="16" t="str">
        <f t="shared" si="18"/>
        <v/>
      </c>
      <c r="AT786" s="16" t="str">
        <f t="shared" si="19"/>
        <v/>
      </c>
      <c r="AU786" s="17">
        <f>IF(AR786&lt;&gt;"",(($AP786*$BB$4/31.1034768*$BB$5)+($AQ786*$BC$4/31.1034768*$BC$5)+($AR786*$BA$4/100*$BA$5)+($AS786*$BD$4/100*$BD$5)+($AT786*$BE$4/100*$BE$5))/($BB$4*$BB$5/31.1034768),AP786)</f>
        <v>0</v>
      </c>
      <c r="AV786" s="16" t="e">
        <f>IF(AR786&lt;&gt;"",(($AP786*$BB$4/31.1034768*$BB$5)+($AQ786*$BC$4/31.1034768*$BC$5)+($AR786*$BA$4/100*$BA$5)+($AS786*$BD$4/100*$BD$5)+($AT786*$BE$4/100*$BE$5))/($BA$4*$BA$5/100),($AP786*$BB$4/31.1034768*$BB$5)/($BA$4*$BA$5/100))</f>
        <v>#DIV/0!</v>
      </c>
      <c r="AW786" s="18">
        <f>IF(AR786&lt;&gt;"",($AP786*$BB$4/31.1034768)+($AQ786*$BC$4/31.1034768)+($AR786*$BA$4/100)+($AS786*$BD$4/100)+($AT786*$BE$4/100),($AP786*$BB$4/31.1034768))</f>
        <v>0</v>
      </c>
      <c r="AX786" s="19" t="str">
        <f>IF(AR786&lt;&gt;"",(AR786+($AS786*$BD$6)+($AT786*$BE$6)+($AP786*$BB$6)+($AQ786*$BC$6)),"")</f>
        <v/>
      </c>
      <c r="BG786" s="14"/>
    </row>
    <row r="787" spans="1:62" s="20" customFormat="1" ht="12" x14ac:dyDescent="0.2">
      <c r="A787" s="32" t="s">
        <v>767</v>
      </c>
      <c r="B787" s="33" t="s">
        <v>768</v>
      </c>
      <c r="C787" s="34">
        <v>0</v>
      </c>
      <c r="D787" s="34">
        <v>79</v>
      </c>
      <c r="E787" s="38">
        <f t="shared" si="14"/>
        <v>79</v>
      </c>
      <c r="F787" s="33" t="s">
        <v>64</v>
      </c>
      <c r="G787" s="32"/>
      <c r="H787" s="33"/>
      <c r="I787" s="33"/>
      <c r="J787" s="36"/>
      <c r="K787" s="33"/>
      <c r="L787" s="33"/>
      <c r="M787" s="33"/>
      <c r="N787" s="33"/>
      <c r="O787" s="23" t="e">
        <f>CONCATENATE(#REF!,"_",A787,"_",B787,"-",C787)</f>
        <v>#REF!</v>
      </c>
      <c r="P787" s="32"/>
      <c r="Q787" s="23"/>
      <c r="R787" s="23"/>
      <c r="S787" s="19"/>
      <c r="AO787" s="117">
        <f t="shared" si="20"/>
        <v>79</v>
      </c>
      <c r="AP787" s="14">
        <f t="shared" si="15"/>
        <v>0</v>
      </c>
      <c r="AQ787" s="15" t="str">
        <f t="shared" si="16"/>
        <v/>
      </c>
      <c r="AR787" s="16" t="str">
        <f t="shared" si="17"/>
        <v/>
      </c>
      <c r="AS787" s="16" t="str">
        <f t="shared" si="18"/>
        <v/>
      </c>
      <c r="AT787" s="16" t="str">
        <f t="shared" si="19"/>
        <v/>
      </c>
      <c r="AU787" s="17">
        <f>IF(AR787&lt;&gt;"",(($AP787*$BB$4/31.1034768*$BB$5)+($AQ787*$BC$4/31.1034768*$BC$5)+($AR787*$BA$4/100*$BA$5)+($AS787*$BD$4/100*$BD$5)+($AT787*$BE$4/100*$BE$5))/($BB$4*$BB$5/31.1034768),AP787)</f>
        <v>0</v>
      </c>
      <c r="AV787" s="16" t="e">
        <f>IF(AR787&lt;&gt;"",(($AP787*$BB$4/31.1034768*$BB$5)+($AQ787*$BC$4/31.1034768*$BC$5)+($AR787*$BA$4/100*$BA$5)+($AS787*$BD$4/100*$BD$5)+($AT787*$BE$4/100*$BE$5))/($BA$4*$BA$5/100),($AP787*$BB$4/31.1034768*$BB$5)/($BA$4*$BA$5/100))</f>
        <v>#DIV/0!</v>
      </c>
      <c r="AW787" s="18">
        <f>IF(AR787&lt;&gt;"",($AP787*$BB$4/31.1034768)+($AQ787*$BC$4/31.1034768)+($AR787*$BA$4/100)+($AS787*$BD$4/100)+($AT787*$BE$4/100),($AP787*$BB$4/31.1034768))</f>
        <v>0</v>
      </c>
      <c r="AX787" s="19" t="str">
        <f>IF(AR787&lt;&gt;"",(AR787+($AS787*$BD$6)+($AT787*$BE$6)+($AP787*$BB$6)+($AQ787*$BC$6)),"")</f>
        <v/>
      </c>
      <c r="BG787" s="14"/>
    </row>
    <row r="788" spans="1:62" s="20" customFormat="1" ht="12" x14ac:dyDescent="0.2">
      <c r="A788" s="32" t="s">
        <v>769</v>
      </c>
      <c r="B788" s="33" t="s">
        <v>755</v>
      </c>
      <c r="C788" s="34">
        <v>0</v>
      </c>
      <c r="D788" s="34">
        <v>7</v>
      </c>
      <c r="E788" s="38">
        <f t="shared" si="14"/>
        <v>7</v>
      </c>
      <c r="F788" s="33" t="s">
        <v>64</v>
      </c>
      <c r="G788" s="32"/>
      <c r="H788" s="33"/>
      <c r="I788" s="33"/>
      <c r="J788" s="36"/>
      <c r="K788" s="33"/>
      <c r="L788" s="33"/>
      <c r="M788" s="33"/>
      <c r="N788" s="33"/>
      <c r="O788" s="23" t="e">
        <f>CONCATENATE(#REF!,"_",A788,"_",B788,"-",C788)</f>
        <v>#REF!</v>
      </c>
      <c r="P788" s="32"/>
      <c r="Q788" s="23"/>
      <c r="R788" s="23"/>
      <c r="S788" s="19"/>
      <c r="AO788" s="117">
        <f t="shared" si="20"/>
        <v>7</v>
      </c>
      <c r="AP788" s="14">
        <f t="shared" si="15"/>
        <v>0</v>
      </c>
      <c r="AQ788" s="15" t="str">
        <f t="shared" si="16"/>
        <v/>
      </c>
      <c r="AR788" s="16" t="str">
        <f t="shared" si="17"/>
        <v/>
      </c>
      <c r="AS788" s="16" t="str">
        <f t="shared" si="18"/>
        <v/>
      </c>
      <c r="AT788" s="16" t="str">
        <f t="shared" si="19"/>
        <v/>
      </c>
      <c r="AU788" s="17">
        <f>IF(AR788&lt;&gt;"",(($AP788*$BB$4/31.1034768*$BB$5)+($AQ788*$BC$4/31.1034768*$BC$5)+($AR788*$BA$4/100*$BA$5)+($AS788*$BD$4/100*$BD$5)+($AT788*$BE$4/100*$BE$5))/($BB$4*$BB$5/31.1034768),AP788)</f>
        <v>0</v>
      </c>
      <c r="AV788" s="16" t="e">
        <f>IF(AR788&lt;&gt;"",(($AP788*$BB$4/31.1034768*$BB$5)+($AQ788*$BC$4/31.1034768*$BC$5)+($AR788*$BA$4/100*$BA$5)+($AS788*$BD$4/100*$BD$5)+($AT788*$BE$4/100*$BE$5))/($BA$4*$BA$5/100),($AP788*$BB$4/31.1034768*$BB$5)/($BA$4*$BA$5/100))</f>
        <v>#DIV/0!</v>
      </c>
      <c r="AW788" s="18">
        <f>IF(AR788&lt;&gt;"",($AP788*$BB$4/31.1034768)+($AQ788*$BC$4/31.1034768)+($AR788*$BA$4/100)+($AS788*$BD$4/100)+($AT788*$BE$4/100),($AP788*$BB$4/31.1034768))</f>
        <v>0</v>
      </c>
      <c r="AX788" s="19" t="str">
        <f>IF(AR788&lt;&gt;"",(AR788+($AS788*$BD$6)+($AT788*$BE$6)+($AP788*$BB$6)+($AQ788*$BC$6)),"")</f>
        <v/>
      </c>
      <c r="BG788" s="14"/>
    </row>
    <row r="789" spans="1:62" s="20" customFormat="1" ht="12" x14ac:dyDescent="0.2">
      <c r="A789" s="32" t="s">
        <v>770</v>
      </c>
      <c r="B789" s="33" t="s">
        <v>755</v>
      </c>
      <c r="C789" s="34">
        <v>28</v>
      </c>
      <c r="D789" s="34">
        <v>100</v>
      </c>
      <c r="E789" s="38">
        <f t="shared" si="14"/>
        <v>72</v>
      </c>
      <c r="F789" s="33" t="s">
        <v>64</v>
      </c>
      <c r="G789" s="32"/>
      <c r="H789" s="33"/>
      <c r="I789" s="33"/>
      <c r="J789" s="36"/>
      <c r="K789" s="33"/>
      <c r="L789" s="33"/>
      <c r="M789" s="33"/>
      <c r="N789" s="33"/>
      <c r="O789" s="23" t="e">
        <f>CONCATENATE(#REF!,"_",A789,"_",B789,"-",C789)</f>
        <v>#REF!</v>
      </c>
      <c r="P789" s="32"/>
      <c r="Q789" s="23"/>
      <c r="R789" s="23"/>
      <c r="S789" s="19"/>
      <c r="AO789" s="117">
        <f t="shared" si="20"/>
        <v>72</v>
      </c>
      <c r="AP789" s="14">
        <f t="shared" si="15"/>
        <v>0</v>
      </c>
      <c r="AQ789" s="15" t="str">
        <f t="shared" si="16"/>
        <v/>
      </c>
      <c r="AR789" s="16" t="str">
        <f t="shared" si="17"/>
        <v/>
      </c>
      <c r="AS789" s="16" t="str">
        <f t="shared" si="18"/>
        <v/>
      </c>
      <c r="AT789" s="16" t="str">
        <f t="shared" si="19"/>
        <v/>
      </c>
      <c r="AU789" s="17">
        <f>IF(AR789&lt;&gt;"",(($AP789*$BB$4/31.1034768*$BB$5)+($AQ789*$BC$4/31.1034768*$BC$5)+($AR789*$BA$4/100*$BA$5)+($AS789*$BD$4/100*$BD$5)+($AT789*$BE$4/100*$BE$5))/($BB$4*$BB$5/31.1034768),AP789)</f>
        <v>0</v>
      </c>
      <c r="AV789" s="16" t="e">
        <f>IF(AR789&lt;&gt;"",(($AP789*$BB$4/31.1034768*$BB$5)+($AQ789*$BC$4/31.1034768*$BC$5)+($AR789*$BA$4/100*$BA$5)+($AS789*$BD$4/100*$BD$5)+($AT789*$BE$4/100*$BE$5))/($BA$4*$BA$5/100),($AP789*$BB$4/31.1034768*$BB$5)/($BA$4*$BA$5/100))</f>
        <v>#DIV/0!</v>
      </c>
      <c r="AW789" s="18">
        <f>IF(AR789&lt;&gt;"",($AP789*$BB$4/31.1034768)+($AQ789*$BC$4/31.1034768)+($AR789*$BA$4/100)+($AS789*$BD$4/100)+($AT789*$BE$4/100),($AP789*$BB$4/31.1034768))</f>
        <v>0</v>
      </c>
      <c r="AX789" s="19" t="str">
        <f>IF(AR789&lt;&gt;"",(AR789+($AS789*$BD$6)+($AT789*$BE$6)+($AP789*$BB$6)+($AQ789*$BC$6)),"")</f>
        <v/>
      </c>
      <c r="BG789" s="14"/>
    </row>
    <row r="790" spans="1:62" s="20" customFormat="1" ht="12" x14ac:dyDescent="0.2">
      <c r="A790" s="32" t="s">
        <v>771</v>
      </c>
      <c r="B790" s="33" t="s">
        <v>772</v>
      </c>
      <c r="C790" s="34">
        <v>0</v>
      </c>
      <c r="D790" s="34">
        <v>100</v>
      </c>
      <c r="E790" s="38">
        <f t="shared" si="14"/>
        <v>100</v>
      </c>
      <c r="F790" s="33" t="s">
        <v>64</v>
      </c>
      <c r="G790" s="32"/>
      <c r="H790" s="33"/>
      <c r="I790" s="33"/>
      <c r="J790" s="36"/>
      <c r="K790" s="33"/>
      <c r="L790" s="33"/>
      <c r="M790" s="33"/>
      <c r="N790" s="33"/>
      <c r="O790" s="23" t="e">
        <f>CONCATENATE(#REF!,"_",A790,"_",B790,"-",C790)</f>
        <v>#REF!</v>
      </c>
      <c r="P790" s="32"/>
      <c r="Q790" s="23"/>
      <c r="R790" s="23"/>
      <c r="S790" s="19"/>
      <c r="AO790" s="117">
        <f t="shared" si="20"/>
        <v>100</v>
      </c>
      <c r="AP790" s="14">
        <f t="shared" si="15"/>
        <v>0</v>
      </c>
      <c r="AQ790" s="15" t="str">
        <f t="shared" si="16"/>
        <v/>
      </c>
      <c r="AR790" s="16" t="str">
        <f t="shared" si="17"/>
        <v/>
      </c>
      <c r="AS790" s="16" t="str">
        <f t="shared" si="18"/>
        <v/>
      </c>
      <c r="AT790" s="16" t="str">
        <f t="shared" si="19"/>
        <v/>
      </c>
      <c r="AU790" s="17">
        <f>IF(AR790&lt;&gt;"",(($AP790*$BB$4/31.1034768*$BB$5)+($AQ790*$BC$4/31.1034768*$BC$5)+($AR790*$BA$4/100*$BA$5)+($AS790*$BD$4/100*$BD$5)+($AT790*$BE$4/100*$BE$5))/($BB$4*$BB$5/31.1034768),AP790)</f>
        <v>0</v>
      </c>
      <c r="AV790" s="16" t="e">
        <f>IF(AR790&lt;&gt;"",(($AP790*$BB$4/31.1034768*$BB$5)+($AQ790*$BC$4/31.1034768*$BC$5)+($AR790*$BA$4/100*$BA$5)+($AS790*$BD$4/100*$BD$5)+($AT790*$BE$4/100*$BE$5))/($BA$4*$BA$5/100),($AP790*$BB$4/31.1034768*$BB$5)/($BA$4*$BA$5/100))</f>
        <v>#DIV/0!</v>
      </c>
      <c r="AW790" s="18">
        <f>IF(AR790&lt;&gt;"",($AP790*$BB$4/31.1034768)+($AQ790*$BC$4/31.1034768)+($AR790*$BA$4/100)+($AS790*$BD$4/100)+($AT790*$BE$4/100),($AP790*$BB$4/31.1034768))</f>
        <v>0</v>
      </c>
      <c r="AX790" s="19" t="str">
        <f>IF(AR790&lt;&gt;"",(AR790+($AS790*$BD$6)+($AT790*$BE$6)+($AP790*$BB$6)+($AQ790*$BC$6)),"")</f>
        <v/>
      </c>
      <c r="BG790" s="14"/>
    </row>
    <row r="791" spans="1:62" s="20" customFormat="1" ht="12" x14ac:dyDescent="0.2">
      <c r="A791" s="32" t="s">
        <v>773</v>
      </c>
      <c r="B791" s="33" t="s">
        <v>774</v>
      </c>
      <c r="C791" s="34">
        <v>0</v>
      </c>
      <c r="D791" s="34">
        <v>120</v>
      </c>
      <c r="E791" s="38">
        <f t="shared" si="14"/>
        <v>120</v>
      </c>
      <c r="F791" s="33" t="s">
        <v>64</v>
      </c>
      <c r="G791" s="32"/>
      <c r="H791" s="33"/>
      <c r="I791" s="33"/>
      <c r="J791" s="36"/>
      <c r="K791" s="33"/>
      <c r="L791" s="33"/>
      <c r="M791" s="33"/>
      <c r="N791" s="33"/>
      <c r="O791" s="23" t="e">
        <f>CONCATENATE(#REF!,"_",A791,"_",B791,"-",C791)</f>
        <v>#REF!</v>
      </c>
      <c r="P791" s="32"/>
      <c r="Q791" s="23"/>
      <c r="R791" s="23"/>
      <c r="S791" s="19"/>
      <c r="AO791" s="117">
        <f t="shared" si="20"/>
        <v>120</v>
      </c>
      <c r="AP791" s="14">
        <f t="shared" si="15"/>
        <v>0</v>
      </c>
      <c r="AQ791" s="15" t="str">
        <f t="shared" si="16"/>
        <v/>
      </c>
      <c r="AR791" s="16" t="str">
        <f t="shared" si="17"/>
        <v/>
      </c>
      <c r="AS791" s="16" t="str">
        <f t="shared" si="18"/>
        <v/>
      </c>
      <c r="AT791" s="16" t="str">
        <f t="shared" si="19"/>
        <v/>
      </c>
      <c r="AU791" s="17">
        <f>IF(AR791&lt;&gt;"",(($AP791*$BB$4/31.1034768*$BB$5)+($AQ791*$BC$4/31.1034768*$BC$5)+($AR791*$BA$4/100*$BA$5)+($AS791*$BD$4/100*$BD$5)+($AT791*$BE$4/100*$BE$5))/($BB$4*$BB$5/31.1034768),AP791)</f>
        <v>0</v>
      </c>
      <c r="AV791" s="16" t="e">
        <f>IF(AR791&lt;&gt;"",(($AP791*$BB$4/31.1034768*$BB$5)+($AQ791*$BC$4/31.1034768*$BC$5)+($AR791*$BA$4/100*$BA$5)+($AS791*$BD$4/100*$BD$5)+($AT791*$BE$4/100*$BE$5))/($BA$4*$BA$5/100),($AP791*$BB$4/31.1034768*$BB$5)/($BA$4*$BA$5/100))</f>
        <v>#DIV/0!</v>
      </c>
      <c r="AW791" s="18">
        <f>IF(AR791&lt;&gt;"",($AP791*$BB$4/31.1034768)+($AQ791*$BC$4/31.1034768)+($AR791*$BA$4/100)+($AS791*$BD$4/100)+($AT791*$BE$4/100),($AP791*$BB$4/31.1034768))</f>
        <v>0</v>
      </c>
      <c r="AX791" s="19" t="str">
        <f>IF(AR791&lt;&gt;"",(AR791+($AS791*$BD$6)+($AT791*$BE$6)+($AP791*$BB$6)+($AQ791*$BC$6)),"")</f>
        <v/>
      </c>
      <c r="BG791" s="14"/>
    </row>
    <row r="792" spans="1:62" s="20" customFormat="1" ht="12" x14ac:dyDescent="0.2">
      <c r="A792" s="32" t="s">
        <v>775</v>
      </c>
      <c r="B792" s="33" t="s">
        <v>776</v>
      </c>
      <c r="C792" s="34">
        <v>0</v>
      </c>
      <c r="D792" s="34">
        <v>24</v>
      </c>
      <c r="E792" s="38">
        <f t="shared" si="14"/>
        <v>24</v>
      </c>
      <c r="F792" s="33" t="s">
        <v>64</v>
      </c>
      <c r="G792" s="32"/>
      <c r="H792" s="33"/>
      <c r="I792" s="33"/>
      <c r="J792" s="36"/>
      <c r="K792" s="33"/>
      <c r="L792" s="33"/>
      <c r="M792" s="33"/>
      <c r="N792" s="33"/>
      <c r="O792" s="23" t="e">
        <f>CONCATENATE(#REF!,"_",A792,"_",B792,"-",C792)</f>
        <v>#REF!</v>
      </c>
      <c r="P792" s="32"/>
      <c r="Q792" s="23"/>
      <c r="R792" s="23"/>
      <c r="S792" s="19"/>
      <c r="AO792" s="117">
        <f t="shared" si="20"/>
        <v>24</v>
      </c>
      <c r="AP792" s="14">
        <f t="shared" si="15"/>
        <v>0</v>
      </c>
      <c r="AQ792" s="15" t="str">
        <f t="shared" si="16"/>
        <v/>
      </c>
      <c r="AR792" s="16" t="str">
        <f t="shared" si="17"/>
        <v/>
      </c>
      <c r="AS792" s="16" t="str">
        <f t="shared" si="18"/>
        <v/>
      </c>
      <c r="AT792" s="16" t="str">
        <f t="shared" si="19"/>
        <v/>
      </c>
      <c r="AU792" s="17">
        <f>IF(AR792&lt;&gt;"",(($AP792*$BB$4/31.1034768*$BB$5)+($AQ792*$BC$4/31.1034768*$BC$5)+($AR792*$BA$4/100*$BA$5)+($AS792*$BD$4/100*$BD$5)+($AT792*$BE$4/100*$BE$5))/($BB$4*$BB$5/31.1034768),AP792)</f>
        <v>0</v>
      </c>
      <c r="AV792" s="16" t="e">
        <f>IF(AR792&lt;&gt;"",(($AP792*$BB$4/31.1034768*$BB$5)+($AQ792*$BC$4/31.1034768*$BC$5)+($AR792*$BA$4/100*$BA$5)+($AS792*$BD$4/100*$BD$5)+($AT792*$BE$4/100*$BE$5))/($BA$4*$BA$5/100),($AP792*$BB$4/31.1034768*$BB$5)/($BA$4*$BA$5/100))</f>
        <v>#DIV/0!</v>
      </c>
      <c r="AW792" s="18">
        <f>IF(AR792&lt;&gt;"",($AP792*$BB$4/31.1034768)+($AQ792*$BC$4/31.1034768)+($AR792*$BA$4/100)+($AS792*$BD$4/100)+($AT792*$BE$4/100),($AP792*$BB$4/31.1034768))</f>
        <v>0</v>
      </c>
      <c r="AX792" s="19" t="str">
        <f>IF(AR792&lt;&gt;"",(AR792+($AS792*$BD$6)+($AT792*$BE$6)+($AP792*$BB$6)+($AQ792*$BC$6)),"")</f>
        <v/>
      </c>
      <c r="BG792" s="14"/>
    </row>
    <row r="793" spans="1:62" s="20" customFormat="1" ht="12" x14ac:dyDescent="0.2">
      <c r="A793" s="23">
        <v>183069</v>
      </c>
      <c r="B793" s="20" t="s">
        <v>70</v>
      </c>
      <c r="C793" s="86">
        <v>90</v>
      </c>
      <c r="D793" s="86">
        <v>91</v>
      </c>
      <c r="E793" s="19">
        <f t="shared" si="14"/>
        <v>1</v>
      </c>
      <c r="F793" s="20" t="s">
        <v>54</v>
      </c>
      <c r="G793" s="23"/>
      <c r="H793" s="20" t="s">
        <v>71</v>
      </c>
      <c r="I793" s="20" t="s">
        <v>63</v>
      </c>
      <c r="J793" s="26">
        <v>43117</v>
      </c>
      <c r="M793" s="20" t="s">
        <v>756</v>
      </c>
      <c r="O793" s="23" t="s">
        <v>73</v>
      </c>
      <c r="P793" s="23"/>
      <c r="Q793" s="20" t="s">
        <v>758</v>
      </c>
      <c r="R793" s="23">
        <v>183069</v>
      </c>
      <c r="S793" s="20">
        <v>0.7</v>
      </c>
      <c r="T793" s="20">
        <v>0.76</v>
      </c>
      <c r="V793" s="20">
        <v>53</v>
      </c>
      <c r="W793" s="20">
        <v>55</v>
      </c>
      <c r="Y793" s="20">
        <v>85</v>
      </c>
      <c r="AA793" s="20">
        <v>5</v>
      </c>
      <c r="AB793" s="20">
        <v>0.5</v>
      </c>
      <c r="AD793" s="20">
        <v>9780</v>
      </c>
      <c r="AE793" s="20">
        <v>24245</v>
      </c>
      <c r="AF793" s="20">
        <v>247</v>
      </c>
      <c r="AG793" s="20">
        <v>0.5</v>
      </c>
      <c r="AH793" s="20">
        <v>17</v>
      </c>
      <c r="AI793" s="20">
        <v>2.5</v>
      </c>
      <c r="AO793" s="117">
        <f t="shared" si="20"/>
        <v>1</v>
      </c>
      <c r="AP793" s="14">
        <f t="shared" si="15"/>
        <v>0.73</v>
      </c>
      <c r="AQ793" s="15">
        <f t="shared" si="16"/>
        <v>0.5</v>
      </c>
      <c r="AR793" s="16">
        <f t="shared" si="17"/>
        <v>8.5000000000000006E-3</v>
      </c>
      <c r="AS793" s="16">
        <f t="shared" si="18"/>
        <v>5.4999999999999997E-3</v>
      </c>
      <c r="AT793" s="16">
        <f t="shared" si="19"/>
        <v>5.3E-3</v>
      </c>
      <c r="AU793" s="17" t="e">
        <f>IF(AR793&lt;&gt;"",(($AP793*$BB$4/31.1034768*$BB$5)+($AQ793*$BC$4/31.1034768*$BC$5)+($AR793*$BA$4/100*$BA$5)+($AS793*$BD$4/100*$BD$5)+($AT793*$BE$4/100*$BE$5))/($BB$4*$BB$5/31.1034768),AP793)</f>
        <v>#DIV/0!</v>
      </c>
      <c r="AV793" s="16" t="e">
        <f>IF(AR793&lt;&gt;"",(($AP793*$BB$4/31.1034768*$BB$5)+($AQ793*$BC$4/31.1034768*$BC$5)+($AR793*$BA$4/100*$BA$5)+($AS793*$BD$4/100*$BD$5)+($AT793*$BE$4/100*$BE$5))/($BA$4*$BA$5/100),($AP793*$BB$4/31.1034768*$BB$5)/($BA$4*$BA$5/100))</f>
        <v>#DIV/0!</v>
      </c>
      <c r="AW793" s="18">
        <f>IF(AR793&lt;&gt;"",($AP793*$BB$4/31.1034768)+($AQ793*$BC$4/31.1034768)+($AR793*$BA$4/100)+($AS793*$BD$4/100)+($AT793*$BE$4/100),($AP793*$BB$4/31.1034768))</f>
        <v>0</v>
      </c>
      <c r="AX793" s="19">
        <f>IF(AR793&lt;&gt;"",(AR793+($AS793*$BD$6)+($AT793*$BE$6)+($AP793*$BB$6)+($AQ793*$BC$6)),"")</f>
        <v>8.5000000000000006E-3</v>
      </c>
      <c r="BG793" s="14"/>
      <c r="BI793" s="118" t="s">
        <v>73</v>
      </c>
      <c r="BJ793" s="31" t="s">
        <v>62</v>
      </c>
    </row>
    <row r="794" spans="1:62" s="20" customFormat="1" ht="12" x14ac:dyDescent="0.2">
      <c r="A794" s="23">
        <v>183071</v>
      </c>
      <c r="B794" s="20" t="s">
        <v>70</v>
      </c>
      <c r="C794" s="86">
        <v>91</v>
      </c>
      <c r="D794" s="86">
        <v>92</v>
      </c>
      <c r="E794" s="19">
        <f t="shared" si="14"/>
        <v>1</v>
      </c>
      <c r="F794" s="20" t="s">
        <v>54</v>
      </c>
      <c r="G794" s="23"/>
      <c r="H794" s="20" t="s">
        <v>71</v>
      </c>
      <c r="I794" s="20" t="s">
        <v>63</v>
      </c>
      <c r="J794" s="26">
        <v>43117</v>
      </c>
      <c r="M794" s="20" t="s">
        <v>756</v>
      </c>
      <c r="O794" s="23" t="s">
        <v>73</v>
      </c>
      <c r="P794" s="23"/>
      <c r="Q794" s="20" t="s">
        <v>758</v>
      </c>
      <c r="R794" s="23">
        <v>183071</v>
      </c>
      <c r="S794" s="20">
        <v>2.2999999999999998</v>
      </c>
      <c r="T794" s="20">
        <v>2.76</v>
      </c>
      <c r="U794" s="20">
        <v>2.63</v>
      </c>
      <c r="V794" s="20">
        <v>50</v>
      </c>
      <c r="W794" s="20">
        <v>232</v>
      </c>
      <c r="Y794" s="20">
        <v>258</v>
      </c>
      <c r="AA794" s="20">
        <v>45</v>
      </c>
      <c r="AB794" s="20">
        <v>0.5</v>
      </c>
      <c r="AD794" s="20">
        <v>8685</v>
      </c>
      <c r="AE794" s="20">
        <v>23415</v>
      </c>
      <c r="AF794" s="20">
        <v>858</v>
      </c>
      <c r="AG794" s="20">
        <v>2</v>
      </c>
      <c r="AH794" s="20">
        <v>15</v>
      </c>
      <c r="AI794" s="20">
        <v>11</v>
      </c>
      <c r="AO794" s="117"/>
      <c r="AP794" s="14">
        <f t="shared" si="15"/>
        <v>2.563333333333333</v>
      </c>
      <c r="AQ794" s="15">
        <f t="shared" si="16"/>
        <v>0.5</v>
      </c>
      <c r="AR794" s="16">
        <f t="shared" si="17"/>
        <v>2.58E-2</v>
      </c>
      <c r="AS794" s="16">
        <f t="shared" si="18"/>
        <v>2.3199999999999998E-2</v>
      </c>
      <c r="AT794" s="16">
        <f t="shared" si="19"/>
        <v>5.0000000000000001E-3</v>
      </c>
      <c r="AU794" s="17" t="e">
        <f>IF(AR794&lt;&gt;"",(($AP794*$BB$4/31.1034768*$BB$5)+($AQ794*$BC$4/31.1034768*$BC$5)+($AR794*$BA$4/100*$BA$5)+($AS794*$BD$4/100*$BD$5)+($AT794*$BE$4/100*$BE$5))/($BB$4*$BB$5/31.1034768),AP794)</f>
        <v>#DIV/0!</v>
      </c>
      <c r="AV794" s="16" t="e">
        <f>IF(AR794&lt;&gt;"",(($AP794*$BB$4/31.1034768*$BB$5)+($AQ794*$BC$4/31.1034768*$BC$5)+($AR794*$BA$4/100*$BA$5)+($AS794*$BD$4/100*$BD$5)+($AT794*$BE$4/100*$BE$5))/($BA$4*$BA$5/100),($AP794*$BB$4/31.1034768*$BB$5)/($BA$4*$BA$5/100))</f>
        <v>#DIV/0!</v>
      </c>
      <c r="AW794" s="18">
        <f>IF(AR794&lt;&gt;"",($AP794*$BB$4/31.1034768)+($AQ794*$BC$4/31.1034768)+($AR794*$BA$4/100)+($AS794*$BD$4/100)+($AT794*$BE$4/100),($AP794*$BB$4/31.1034768))</f>
        <v>0</v>
      </c>
      <c r="AX794" s="19">
        <f>IF(AR794&lt;&gt;"",(AR794+($AS794*$BD$6)+($AT794*$BE$6)+($AP794*$BB$6)+($AQ794*$BC$6)),"")</f>
        <v>2.58E-2</v>
      </c>
      <c r="BG794" s="14"/>
      <c r="BI794" s="118" t="s">
        <v>73</v>
      </c>
      <c r="BJ794" s="31" t="s">
        <v>62</v>
      </c>
    </row>
    <row r="795" spans="1:62" s="20" customFormat="1" ht="12" x14ac:dyDescent="0.2">
      <c r="A795" s="23">
        <v>183072</v>
      </c>
      <c r="B795" s="20" t="s">
        <v>70</v>
      </c>
      <c r="C795" s="86">
        <v>92</v>
      </c>
      <c r="D795" s="86">
        <v>93</v>
      </c>
      <c r="E795" s="19">
        <f t="shared" si="14"/>
        <v>1</v>
      </c>
      <c r="F795" s="20" t="s">
        <v>54</v>
      </c>
      <c r="G795" s="23"/>
      <c r="H795" s="20" t="s">
        <v>71</v>
      </c>
      <c r="I795" s="20" t="s">
        <v>63</v>
      </c>
      <c r="J795" s="26">
        <v>43117</v>
      </c>
      <c r="M795" s="20" t="s">
        <v>756</v>
      </c>
      <c r="O795" s="23" t="s">
        <v>73</v>
      </c>
      <c r="P795" s="23"/>
      <c r="Q795" s="20" t="s">
        <v>758</v>
      </c>
      <c r="R795" s="23">
        <v>183072</v>
      </c>
      <c r="S795" s="20">
        <v>8.2799999999999994</v>
      </c>
      <c r="T795" s="20">
        <v>7.25</v>
      </c>
      <c r="U795" s="20">
        <v>8.32</v>
      </c>
      <c r="V795" s="20">
        <v>78</v>
      </c>
      <c r="W795" s="20">
        <v>82</v>
      </c>
      <c r="Y795" s="20">
        <v>99</v>
      </c>
      <c r="AA795" s="20">
        <v>5</v>
      </c>
      <c r="AB795" s="20">
        <v>1</v>
      </c>
      <c r="AD795" s="20">
        <v>13380</v>
      </c>
      <c r="AE795" s="20">
        <v>23515</v>
      </c>
      <c r="AF795" s="20">
        <v>220</v>
      </c>
      <c r="AG795" s="20">
        <v>0.5</v>
      </c>
      <c r="AH795" s="20">
        <v>17</v>
      </c>
      <c r="AI795" s="20">
        <v>2.5</v>
      </c>
      <c r="AO795" s="117"/>
      <c r="AP795" s="14">
        <f t="shared" si="15"/>
        <v>7.95</v>
      </c>
      <c r="AQ795" s="15">
        <f t="shared" si="16"/>
        <v>1</v>
      </c>
      <c r="AR795" s="16">
        <f t="shared" si="17"/>
        <v>9.9000000000000008E-3</v>
      </c>
      <c r="AS795" s="16">
        <f t="shared" si="18"/>
        <v>8.2000000000000007E-3</v>
      </c>
      <c r="AT795" s="16">
        <f t="shared" si="19"/>
        <v>7.7999999999999996E-3</v>
      </c>
      <c r="AU795" s="17" t="e">
        <f>IF(AR795&lt;&gt;"",(($AP795*$BB$4/31.1034768*$BB$5)+($AQ795*$BC$4/31.1034768*$BC$5)+($AR795*$BA$4/100*$BA$5)+($AS795*$BD$4/100*$BD$5)+($AT795*$BE$4/100*$BE$5))/($BB$4*$BB$5/31.1034768),AP795)</f>
        <v>#DIV/0!</v>
      </c>
      <c r="AV795" s="16" t="e">
        <f>IF(AR795&lt;&gt;"",(($AP795*$BB$4/31.1034768*$BB$5)+($AQ795*$BC$4/31.1034768*$BC$5)+($AR795*$BA$4/100*$BA$5)+($AS795*$BD$4/100*$BD$5)+($AT795*$BE$4/100*$BE$5))/($BA$4*$BA$5/100),($AP795*$BB$4/31.1034768*$BB$5)/($BA$4*$BA$5/100))</f>
        <v>#DIV/0!</v>
      </c>
      <c r="AW795" s="18">
        <f>IF(AR795&lt;&gt;"",($AP795*$BB$4/31.1034768)+($AQ795*$BC$4/31.1034768)+($AR795*$BA$4/100)+($AS795*$BD$4/100)+($AT795*$BE$4/100),($AP795*$BB$4/31.1034768))</f>
        <v>0</v>
      </c>
      <c r="AX795" s="19">
        <f>IF(AR795&lt;&gt;"",(AR795+($AS795*$BD$6)+($AT795*$BE$6)+($AP795*$BB$6)+($AQ795*$BC$6)),"")</f>
        <v>9.9000000000000008E-3</v>
      </c>
      <c r="BG795" s="14"/>
      <c r="BI795" s="118" t="s">
        <v>73</v>
      </c>
      <c r="BJ795" s="31" t="s">
        <v>62</v>
      </c>
    </row>
    <row r="796" spans="1:62" s="20" customFormat="1" ht="12" x14ac:dyDescent="0.2">
      <c r="A796" s="23">
        <v>183073</v>
      </c>
      <c r="B796" s="20" t="s">
        <v>70</v>
      </c>
      <c r="C796" s="86">
        <v>93</v>
      </c>
      <c r="D796" s="86">
        <v>94</v>
      </c>
      <c r="E796" s="19">
        <f t="shared" si="14"/>
        <v>1</v>
      </c>
      <c r="F796" s="20" t="s">
        <v>54</v>
      </c>
      <c r="G796" s="23"/>
      <c r="H796" s="20" t="s">
        <v>71</v>
      </c>
      <c r="I796" s="20" t="s">
        <v>63</v>
      </c>
      <c r="J796" s="26">
        <v>43117</v>
      </c>
      <c r="M796" s="20" t="s">
        <v>756</v>
      </c>
      <c r="O796" s="23" t="s">
        <v>73</v>
      </c>
      <c r="P796" s="23"/>
      <c r="Q796" s="20" t="s">
        <v>758</v>
      </c>
      <c r="R796" s="23">
        <v>183073</v>
      </c>
      <c r="S796" s="20">
        <v>5.94</v>
      </c>
      <c r="T796" s="20">
        <v>5.18</v>
      </c>
      <c r="V796" s="20">
        <v>115</v>
      </c>
      <c r="W796" s="20">
        <v>71</v>
      </c>
      <c r="Y796" s="20">
        <v>90</v>
      </c>
      <c r="AA796" s="20">
        <v>5</v>
      </c>
      <c r="AB796" s="20">
        <v>0.5</v>
      </c>
      <c r="AD796" s="20">
        <v>18515</v>
      </c>
      <c r="AE796" s="20">
        <v>28100</v>
      </c>
      <c r="AF796" s="20">
        <v>444</v>
      </c>
      <c r="AG796" s="20">
        <v>0.5</v>
      </c>
      <c r="AH796" s="20">
        <v>18</v>
      </c>
      <c r="AI796" s="20">
        <v>8</v>
      </c>
      <c r="AO796" s="117"/>
      <c r="AP796" s="14">
        <f t="shared" si="15"/>
        <v>5.5600000000000005</v>
      </c>
      <c r="AQ796" s="15">
        <f t="shared" si="16"/>
        <v>0.5</v>
      </c>
      <c r="AR796" s="16">
        <f t="shared" si="17"/>
        <v>8.9999999999999993E-3</v>
      </c>
      <c r="AS796" s="16">
        <f t="shared" si="18"/>
        <v>7.1000000000000004E-3</v>
      </c>
      <c r="AT796" s="16">
        <f t="shared" si="19"/>
        <v>1.15E-2</v>
      </c>
      <c r="AU796" s="17" t="e">
        <f>IF(AR796&lt;&gt;"",(($AP796*$BB$4/31.1034768*$BB$5)+($AQ796*$BC$4/31.1034768*$BC$5)+($AR796*$BA$4/100*$BA$5)+($AS796*$BD$4/100*$BD$5)+($AT796*$BE$4/100*$BE$5))/($BB$4*$BB$5/31.1034768),AP796)</f>
        <v>#DIV/0!</v>
      </c>
      <c r="AV796" s="16" t="e">
        <f>IF(AR796&lt;&gt;"",(($AP796*$BB$4/31.1034768*$BB$5)+($AQ796*$BC$4/31.1034768*$BC$5)+($AR796*$BA$4/100*$BA$5)+($AS796*$BD$4/100*$BD$5)+($AT796*$BE$4/100*$BE$5))/($BA$4*$BA$5/100),($AP796*$BB$4/31.1034768*$BB$5)/($BA$4*$BA$5/100))</f>
        <v>#DIV/0!</v>
      </c>
      <c r="AW796" s="18">
        <f>IF(AR796&lt;&gt;"",($AP796*$BB$4/31.1034768)+($AQ796*$BC$4/31.1034768)+($AR796*$BA$4/100)+($AS796*$BD$4/100)+($AT796*$BE$4/100),($AP796*$BB$4/31.1034768))</f>
        <v>0</v>
      </c>
      <c r="AX796" s="19">
        <f>IF(AR796&lt;&gt;"",(AR796+($AS796*$BD$6)+($AT796*$BE$6)+($AP796*$BB$6)+($AQ796*$BC$6)),"")</f>
        <v>8.9999999999999993E-3</v>
      </c>
      <c r="BG796" s="14"/>
      <c r="BI796" s="118" t="s">
        <v>73</v>
      </c>
      <c r="BJ796" s="31" t="s">
        <v>62</v>
      </c>
    </row>
    <row r="797" spans="1:62" s="20" customFormat="1" ht="12" x14ac:dyDescent="0.2">
      <c r="A797" s="23">
        <v>183074</v>
      </c>
      <c r="B797" s="20" t="s">
        <v>70</v>
      </c>
      <c r="C797" s="86">
        <v>94</v>
      </c>
      <c r="D797" s="86">
        <v>95</v>
      </c>
      <c r="E797" s="19">
        <f t="shared" si="14"/>
        <v>1</v>
      </c>
      <c r="F797" s="20" t="s">
        <v>54</v>
      </c>
      <c r="G797" s="23"/>
      <c r="H797" s="20" t="s">
        <v>71</v>
      </c>
      <c r="I797" s="20" t="s">
        <v>63</v>
      </c>
      <c r="J797" s="26">
        <v>43117</v>
      </c>
      <c r="M797" s="20" t="s">
        <v>756</v>
      </c>
      <c r="O797" s="23" t="s">
        <v>73</v>
      </c>
      <c r="P797" s="23"/>
      <c r="Q797" s="20" t="s">
        <v>758</v>
      </c>
      <c r="R797" s="23">
        <v>183074</v>
      </c>
      <c r="S797" s="20">
        <v>1</v>
      </c>
      <c r="T797" s="20">
        <v>0.98</v>
      </c>
      <c r="V797" s="20">
        <v>94</v>
      </c>
      <c r="W797" s="20">
        <v>89</v>
      </c>
      <c r="Y797" s="20">
        <v>183</v>
      </c>
      <c r="AA797" s="20">
        <v>5</v>
      </c>
      <c r="AB797" s="20">
        <v>0.5</v>
      </c>
      <c r="AD797" s="20">
        <v>18955</v>
      </c>
      <c r="AE797" s="20">
        <v>32215</v>
      </c>
      <c r="AF797" s="20">
        <v>482</v>
      </c>
      <c r="AG797" s="20">
        <v>0.5</v>
      </c>
      <c r="AH797" s="20">
        <v>20</v>
      </c>
      <c r="AI797" s="20">
        <v>19</v>
      </c>
      <c r="AO797" s="117"/>
      <c r="AP797" s="14">
        <f t="shared" si="15"/>
        <v>0.99</v>
      </c>
      <c r="AQ797" s="15">
        <f t="shared" si="16"/>
        <v>0.5</v>
      </c>
      <c r="AR797" s="16">
        <f t="shared" si="17"/>
        <v>1.83E-2</v>
      </c>
      <c r="AS797" s="16">
        <f t="shared" si="18"/>
        <v>8.8999999999999999E-3</v>
      </c>
      <c r="AT797" s="16">
        <f t="shared" si="19"/>
        <v>9.4000000000000004E-3</v>
      </c>
      <c r="AU797" s="17" t="e">
        <f>IF(AR797&lt;&gt;"",(($AP797*$BB$4/31.1034768*$BB$5)+($AQ797*$BC$4/31.1034768*$BC$5)+($AR797*$BA$4/100*$BA$5)+($AS797*$BD$4/100*$BD$5)+($AT797*$BE$4/100*$BE$5))/($BB$4*$BB$5/31.1034768),AP797)</f>
        <v>#DIV/0!</v>
      </c>
      <c r="AV797" s="16" t="e">
        <f>IF(AR797&lt;&gt;"",(($AP797*$BB$4/31.1034768*$BB$5)+($AQ797*$BC$4/31.1034768*$BC$5)+($AR797*$BA$4/100*$BA$5)+($AS797*$BD$4/100*$BD$5)+($AT797*$BE$4/100*$BE$5))/($BA$4*$BA$5/100),($AP797*$BB$4/31.1034768*$BB$5)/($BA$4*$BA$5/100))</f>
        <v>#DIV/0!</v>
      </c>
      <c r="AW797" s="18">
        <f>IF(AR797&lt;&gt;"",($AP797*$BB$4/31.1034768)+($AQ797*$BC$4/31.1034768)+($AR797*$BA$4/100)+($AS797*$BD$4/100)+($AT797*$BE$4/100),($AP797*$BB$4/31.1034768))</f>
        <v>0</v>
      </c>
      <c r="AX797" s="19">
        <f>IF(AR797&lt;&gt;"",(AR797+($AS797*$BD$6)+($AT797*$BE$6)+($AP797*$BB$6)+($AQ797*$BC$6)),"")</f>
        <v>1.83E-2</v>
      </c>
      <c r="BG797" s="14"/>
      <c r="BI797" s="118" t="s">
        <v>73</v>
      </c>
      <c r="BJ797" s="31" t="s">
        <v>62</v>
      </c>
    </row>
    <row r="798" spans="1:62" s="20" customFormat="1" ht="12" x14ac:dyDescent="0.2">
      <c r="A798" s="23">
        <v>183075</v>
      </c>
      <c r="B798" s="20" t="s">
        <v>70</v>
      </c>
      <c r="C798" s="86">
        <v>94</v>
      </c>
      <c r="D798" s="86">
        <v>95</v>
      </c>
      <c r="E798" s="19">
        <f t="shared" si="14"/>
        <v>1</v>
      </c>
      <c r="F798" s="20" t="s">
        <v>76</v>
      </c>
      <c r="G798" s="23">
        <v>183074</v>
      </c>
      <c r="H798" s="20" t="s">
        <v>71</v>
      </c>
      <c r="I798" s="20" t="s">
        <v>63</v>
      </c>
      <c r="J798" s="26">
        <v>43117</v>
      </c>
      <c r="M798" s="20" t="s">
        <v>756</v>
      </c>
      <c r="O798" s="23" t="s">
        <v>73</v>
      </c>
      <c r="P798" s="23"/>
      <c r="Q798" s="20" t="s">
        <v>758</v>
      </c>
      <c r="R798" s="23">
        <v>183075</v>
      </c>
      <c r="S798" s="20">
        <v>1.07</v>
      </c>
      <c r="T798" s="20">
        <v>1.1000000000000001</v>
      </c>
      <c r="V798" s="20">
        <v>101</v>
      </c>
      <c r="W798" s="20">
        <v>87</v>
      </c>
      <c r="Y798" s="20">
        <v>197</v>
      </c>
      <c r="AA798" s="20">
        <v>5</v>
      </c>
      <c r="AB798" s="20">
        <v>0.5</v>
      </c>
      <c r="AD798" s="20">
        <v>18730</v>
      </c>
      <c r="AE798" s="20">
        <v>38965</v>
      </c>
      <c r="AF798" s="20">
        <v>523</v>
      </c>
      <c r="AG798" s="20">
        <v>0.5</v>
      </c>
      <c r="AH798" s="20">
        <v>22</v>
      </c>
      <c r="AI798" s="20">
        <v>16</v>
      </c>
      <c r="AO798" s="117"/>
      <c r="AP798" s="14">
        <f t="shared" si="15"/>
        <v>1.085</v>
      </c>
      <c r="AQ798" s="15">
        <f t="shared" si="16"/>
        <v>0.5</v>
      </c>
      <c r="AR798" s="16">
        <f t="shared" si="17"/>
        <v>1.9699999999999999E-2</v>
      </c>
      <c r="AS798" s="16">
        <f t="shared" si="18"/>
        <v>8.6999999999999994E-3</v>
      </c>
      <c r="AT798" s="16">
        <f t="shared" si="19"/>
        <v>1.01E-2</v>
      </c>
      <c r="AU798" s="17" t="e">
        <f>IF(AR798&lt;&gt;"",(($AP798*$BB$4/31.1034768*$BB$5)+($AQ798*$BC$4/31.1034768*$BC$5)+($AR798*$BA$4/100*$BA$5)+($AS798*$BD$4/100*$BD$5)+($AT798*$BE$4/100*$BE$5))/($BB$4*$BB$5/31.1034768),AP798)</f>
        <v>#DIV/0!</v>
      </c>
      <c r="AV798" s="16" t="e">
        <f>IF(AR798&lt;&gt;"",(($AP798*$BB$4/31.1034768*$BB$5)+($AQ798*$BC$4/31.1034768*$BC$5)+($AR798*$BA$4/100*$BA$5)+($AS798*$BD$4/100*$BD$5)+($AT798*$BE$4/100*$BE$5))/($BA$4*$BA$5/100),($AP798*$BB$4/31.1034768*$BB$5)/($BA$4*$BA$5/100))</f>
        <v>#DIV/0!</v>
      </c>
      <c r="AW798" s="18">
        <f>IF(AR798&lt;&gt;"",($AP798*$BB$4/31.1034768)+($AQ798*$BC$4/31.1034768)+($AR798*$BA$4/100)+($AS798*$BD$4/100)+($AT798*$BE$4/100),($AP798*$BB$4/31.1034768))</f>
        <v>0</v>
      </c>
      <c r="AX798" s="19">
        <f>IF(AR798&lt;&gt;"",(AR798+($AS798*$BD$6)+($AT798*$BE$6)+($AP798*$BB$6)+($AQ798*$BC$6)),"")</f>
        <v>1.9699999999999999E-2</v>
      </c>
      <c r="BG798" s="14"/>
      <c r="BI798" s="118" t="s">
        <v>73</v>
      </c>
      <c r="BJ798" s="31" t="s">
        <v>62</v>
      </c>
    </row>
    <row r="799" spans="1:62" s="20" customFormat="1" ht="12" x14ac:dyDescent="0.2">
      <c r="A799" s="23">
        <v>183077</v>
      </c>
      <c r="B799" s="20" t="s">
        <v>70</v>
      </c>
      <c r="C799" s="86">
        <v>95</v>
      </c>
      <c r="D799" s="86">
        <v>96</v>
      </c>
      <c r="E799" s="19">
        <f t="shared" si="14"/>
        <v>1</v>
      </c>
      <c r="F799" s="20" t="s">
        <v>54</v>
      </c>
      <c r="G799" s="23"/>
      <c r="H799" s="20" t="s">
        <v>71</v>
      </c>
      <c r="I799" s="20" t="s">
        <v>63</v>
      </c>
      <c r="J799" s="26">
        <v>43117</v>
      </c>
      <c r="M799" s="20" t="s">
        <v>756</v>
      </c>
      <c r="O799" s="23" t="s">
        <v>73</v>
      </c>
      <c r="P799" s="23"/>
      <c r="Q799" s="20" t="s">
        <v>758</v>
      </c>
      <c r="R799" s="23">
        <v>183077</v>
      </c>
      <c r="S799" s="20">
        <v>0.26</v>
      </c>
      <c r="V799" s="20">
        <v>105</v>
      </c>
      <c r="W799" s="20">
        <v>46</v>
      </c>
      <c r="Y799" s="20">
        <v>120</v>
      </c>
      <c r="AA799" s="20">
        <v>5</v>
      </c>
      <c r="AB799" s="20">
        <v>0.5</v>
      </c>
      <c r="AD799" s="20">
        <v>20255</v>
      </c>
      <c r="AE799" s="20">
        <v>36060</v>
      </c>
      <c r="AF799" s="20">
        <v>427</v>
      </c>
      <c r="AG799" s="20">
        <v>0.5</v>
      </c>
      <c r="AH799" s="20">
        <v>24</v>
      </c>
      <c r="AI799" s="20">
        <v>6</v>
      </c>
      <c r="AO799" s="117"/>
      <c r="AP799" s="14">
        <f t="shared" si="15"/>
        <v>0.26</v>
      </c>
      <c r="AQ799" s="15">
        <f t="shared" si="16"/>
        <v>0.5</v>
      </c>
      <c r="AR799" s="16">
        <f t="shared" si="17"/>
        <v>1.2E-2</v>
      </c>
      <c r="AS799" s="16">
        <f t="shared" si="18"/>
        <v>4.5999999999999999E-3</v>
      </c>
      <c r="AT799" s="16">
        <f t="shared" si="19"/>
        <v>1.0500000000000001E-2</v>
      </c>
      <c r="AU799" s="17" t="e">
        <f>IF(AR799&lt;&gt;"",(($AP799*$BB$4/31.1034768*$BB$5)+($AQ799*$BC$4/31.1034768*$BC$5)+($AR799*$BA$4/100*$BA$5)+($AS799*$BD$4/100*$BD$5)+($AT799*$BE$4/100*$BE$5))/($BB$4*$BB$5/31.1034768),AP799)</f>
        <v>#DIV/0!</v>
      </c>
      <c r="AV799" s="16" t="e">
        <f>IF(AR799&lt;&gt;"",(($AP799*$BB$4/31.1034768*$BB$5)+($AQ799*$BC$4/31.1034768*$BC$5)+($AR799*$BA$4/100*$BA$5)+($AS799*$BD$4/100*$BD$5)+($AT799*$BE$4/100*$BE$5))/($BA$4*$BA$5/100),($AP799*$BB$4/31.1034768*$BB$5)/($BA$4*$BA$5/100))</f>
        <v>#DIV/0!</v>
      </c>
      <c r="AW799" s="18">
        <f>IF(AR799&lt;&gt;"",($AP799*$BB$4/31.1034768)+($AQ799*$BC$4/31.1034768)+($AR799*$BA$4/100)+($AS799*$BD$4/100)+($AT799*$BE$4/100),($AP799*$BB$4/31.1034768))</f>
        <v>0</v>
      </c>
      <c r="AX799" s="19">
        <f>IF(AR799&lt;&gt;"",(AR799+($AS799*$BD$6)+($AT799*$BE$6)+($AP799*$BB$6)+($AQ799*$BC$6)),"")</f>
        <v>1.2E-2</v>
      </c>
      <c r="BG799" s="14"/>
      <c r="BI799" s="118" t="s">
        <v>73</v>
      </c>
      <c r="BJ799" s="31" t="s">
        <v>62</v>
      </c>
    </row>
    <row r="800" spans="1:62" s="20" customFormat="1" x14ac:dyDescent="0.25">
      <c r="A800" s="23">
        <v>183078</v>
      </c>
      <c r="B800" s="20" t="s">
        <v>70</v>
      </c>
      <c r="C800" s="86">
        <v>96</v>
      </c>
      <c r="D800" s="86">
        <v>97</v>
      </c>
      <c r="E800" s="19">
        <f t="shared" si="14"/>
        <v>1</v>
      </c>
      <c r="F800" s="20" t="s">
        <v>54</v>
      </c>
      <c r="G800" s="23"/>
      <c r="H800" s="20" t="s">
        <v>71</v>
      </c>
      <c r="I800" s="20" t="s">
        <v>63</v>
      </c>
      <c r="J800" s="26">
        <v>43117</v>
      </c>
      <c r="L800" s="20" t="s">
        <v>777</v>
      </c>
      <c r="M800" s="20" t="s">
        <v>778</v>
      </c>
      <c r="O800" s="23" t="s">
        <v>73</v>
      </c>
      <c r="P800" s="23"/>
      <c r="Q800" s="20" t="s">
        <v>778</v>
      </c>
      <c r="R800" s="23">
        <v>183078</v>
      </c>
      <c r="S800">
        <v>0.28000000000000003</v>
      </c>
      <c r="T800">
        <v>0.31</v>
      </c>
      <c r="U800" s="45"/>
      <c r="V800">
        <v>136</v>
      </c>
      <c r="W800">
        <v>98</v>
      </c>
      <c r="X800" s="45"/>
      <c r="Y800">
        <v>209</v>
      </c>
      <c r="Z800" s="45"/>
      <c r="AA800">
        <v>24</v>
      </c>
      <c r="AB800">
        <v>0.5</v>
      </c>
      <c r="AC800"/>
      <c r="AD800">
        <v>18410</v>
      </c>
      <c r="AE800">
        <v>32550</v>
      </c>
      <c r="AF800">
        <v>471</v>
      </c>
      <c r="AG800">
        <v>2</v>
      </c>
      <c r="AH800">
        <v>20</v>
      </c>
      <c r="AI800">
        <v>7</v>
      </c>
      <c r="AJ800"/>
      <c r="AK800">
        <v>5625</v>
      </c>
      <c r="AL800">
        <v>11005</v>
      </c>
      <c r="AO800" s="117"/>
      <c r="AP800" s="14">
        <f t="shared" si="15"/>
        <v>0.29500000000000004</v>
      </c>
      <c r="AQ800" s="15">
        <f t="shared" si="16"/>
        <v>0.5</v>
      </c>
      <c r="AR800" s="16">
        <f t="shared" si="17"/>
        <v>2.0899999999999998E-2</v>
      </c>
      <c r="AS800" s="16">
        <f t="shared" si="18"/>
        <v>9.7999999999999997E-3</v>
      </c>
      <c r="AT800" s="16">
        <f t="shared" si="19"/>
        <v>1.3599999999999999E-2</v>
      </c>
      <c r="AU800" s="17" t="e">
        <f>IF(AR800&lt;&gt;"",(($AP800*$BB$4/31.1034768*$BB$5)+($AQ800*$BC$4/31.1034768*$BC$5)+($AR800*$BA$4/100*$BA$5)+($AS800*$BD$4/100*$BD$5)+($AT800*$BE$4/100*$BE$5))/($BB$4*$BB$5/31.1034768),AP800)</f>
        <v>#DIV/0!</v>
      </c>
      <c r="AV800" s="16" t="e">
        <f>IF(AR800&lt;&gt;"",(($AP800*$BB$4/31.1034768*$BB$5)+($AQ800*$BC$4/31.1034768*$BC$5)+($AR800*$BA$4/100*$BA$5)+($AS800*$BD$4/100*$BD$5)+($AT800*$BE$4/100*$BE$5))/($BA$4*$BA$5/100),($AP800*$BB$4/31.1034768*$BB$5)/($BA$4*$BA$5/100))</f>
        <v>#DIV/0!</v>
      </c>
      <c r="AW800" s="18">
        <f>IF(AR800&lt;&gt;"",($AP800*$BB$4/31.1034768)+($AQ800*$BC$4/31.1034768)+($AR800*$BA$4/100)+($AS800*$BD$4/100)+($AT800*$BE$4/100),($AP800*$BB$4/31.1034768))</f>
        <v>0</v>
      </c>
      <c r="AX800" s="19">
        <f>IF(AR800&lt;&gt;"",(AR800+($AS800*$BD$6)+($AT800*$BE$6)+($AP800*$BB$6)+($AQ800*$BC$6)),"")</f>
        <v>2.0899999999999998E-2</v>
      </c>
      <c r="BG800" s="14"/>
      <c r="BI800" s="118" t="s">
        <v>73</v>
      </c>
      <c r="BJ800" s="31" t="s">
        <v>62</v>
      </c>
    </row>
    <row r="801" spans="1:59" s="20" customFormat="1" ht="12" x14ac:dyDescent="0.2">
      <c r="A801" s="32" t="s">
        <v>779</v>
      </c>
      <c r="B801" s="33" t="s">
        <v>780</v>
      </c>
      <c r="C801" s="88">
        <v>0</v>
      </c>
      <c r="D801" s="88">
        <v>95</v>
      </c>
      <c r="E801" s="37">
        <f t="shared" si="14"/>
        <v>95</v>
      </c>
      <c r="F801" s="33" t="s">
        <v>64</v>
      </c>
      <c r="G801" s="32"/>
      <c r="H801" s="33"/>
      <c r="I801" s="33"/>
      <c r="J801" s="36"/>
      <c r="K801" s="33"/>
      <c r="L801" s="33"/>
      <c r="M801" s="33"/>
      <c r="N801" s="33"/>
      <c r="O801" s="23"/>
      <c r="P801" s="32"/>
      <c r="Q801" s="23"/>
      <c r="R801" s="23"/>
      <c r="S801" s="19"/>
      <c r="AO801" s="117"/>
      <c r="AP801" s="14"/>
      <c r="AQ801" s="15"/>
      <c r="AR801" s="16"/>
      <c r="AS801" s="16"/>
      <c r="AT801" s="16"/>
      <c r="AU801" s="17"/>
      <c r="AV801" s="16"/>
      <c r="AW801" s="18"/>
      <c r="AX801" s="19"/>
      <c r="BG801" s="14"/>
    </row>
  </sheetData>
  <conditionalFormatting sqref="S633:U801 S1:U631">
    <cfRule type="cellIs" dxfId="55" priority="26" operator="equal">
      <formula>"L"</formula>
    </cfRule>
    <cfRule type="cellIs" dxfId="54" priority="27" operator="greaterThan">
      <formula>1</formula>
    </cfRule>
  </conditionalFormatting>
  <conditionalFormatting sqref="M1:M801">
    <cfRule type="cellIs" dxfId="51" priority="28" operator="equal">
      <formula>#REF!</formula>
    </cfRule>
  </conditionalFormatting>
  <conditionalFormatting sqref="BG307:BG375 BG385:BG404 BG406:BG416 BG433:BG442 BG449:BG485 BG496:BG510 BG513:BG545 BG560:BG732 BG1:BG280 AU1:AU801 AP1:AP801">
    <cfRule type="cellIs" dxfId="49" priority="25" operator="greaterThan">
      <formula>1</formula>
    </cfRule>
  </conditionalFormatting>
  <conditionalFormatting sqref="AW1:AW801">
    <cfRule type="cellIs" dxfId="47" priority="24" operator="greaterThan">
      <formula>50</formula>
    </cfRule>
  </conditionalFormatting>
  <conditionalFormatting sqref="BG281:BG306 BB281:BB306">
    <cfRule type="cellIs" dxfId="45" priority="23" operator="greaterThan">
      <formula>1</formula>
    </cfRule>
  </conditionalFormatting>
  <conditionalFormatting sqref="BK281:BK306">
    <cfRule type="cellIs" dxfId="43" priority="22" operator="greaterThan">
      <formula>50</formula>
    </cfRule>
  </conditionalFormatting>
  <conditionalFormatting sqref="BH376:BH384 BC376:BC384">
    <cfRule type="cellIs" dxfId="41" priority="21" operator="greaterThan">
      <formula>1</formula>
    </cfRule>
  </conditionalFormatting>
  <conditionalFormatting sqref="BL376:BL384">
    <cfRule type="cellIs" dxfId="39" priority="20" operator="greaterThan">
      <formula>50</formula>
    </cfRule>
  </conditionalFormatting>
  <conditionalFormatting sqref="BH405 BC405">
    <cfRule type="cellIs" dxfId="37" priority="19" operator="greaterThan">
      <formula>1</formula>
    </cfRule>
  </conditionalFormatting>
  <conditionalFormatting sqref="BL405">
    <cfRule type="cellIs" dxfId="35" priority="18" operator="greaterThan">
      <formula>50</formula>
    </cfRule>
  </conditionalFormatting>
  <conditionalFormatting sqref="BH417:BH431 BC417:BC431">
    <cfRule type="cellIs" dxfId="33" priority="17" operator="greaterThan">
      <formula>1</formula>
    </cfRule>
  </conditionalFormatting>
  <conditionalFormatting sqref="BL417:BL431">
    <cfRule type="cellIs" dxfId="31" priority="16" operator="greaterThan">
      <formula>50</formula>
    </cfRule>
  </conditionalFormatting>
  <conditionalFormatting sqref="BH432 BC432">
    <cfRule type="cellIs" dxfId="29" priority="15" operator="greaterThan">
      <formula>1</formula>
    </cfRule>
  </conditionalFormatting>
  <conditionalFormatting sqref="BL432">
    <cfRule type="cellIs" dxfId="27" priority="14" operator="greaterThan">
      <formula>50</formula>
    </cfRule>
  </conditionalFormatting>
  <conditionalFormatting sqref="BH443:BH448 BC443:BC448">
    <cfRule type="cellIs" dxfId="25" priority="13" operator="greaterThan">
      <formula>1</formula>
    </cfRule>
  </conditionalFormatting>
  <conditionalFormatting sqref="BL443:BL448">
    <cfRule type="cellIs" dxfId="23" priority="12" operator="greaterThan">
      <formula>50</formula>
    </cfRule>
  </conditionalFormatting>
  <conditionalFormatting sqref="BK486:BK495 BD486:BD495">
    <cfRule type="cellIs" dxfId="21" priority="11" operator="greaterThan">
      <formula>1</formula>
    </cfRule>
  </conditionalFormatting>
  <conditionalFormatting sqref="BM486:BM495">
    <cfRule type="cellIs" dxfId="19" priority="10" operator="greaterThan">
      <formula>50</formula>
    </cfRule>
  </conditionalFormatting>
  <conditionalFormatting sqref="BK546:BK559 BD546:BD559">
    <cfRule type="cellIs" dxfId="17" priority="7" operator="greaterThan">
      <formula>1</formula>
    </cfRule>
  </conditionalFormatting>
  <conditionalFormatting sqref="BM546:BM559">
    <cfRule type="cellIs" dxfId="15" priority="6" operator="greaterThan">
      <formula>50</formula>
    </cfRule>
  </conditionalFormatting>
  <conditionalFormatting sqref="BK511:BK512 BD511:BD512">
    <cfRule type="cellIs" dxfId="13" priority="9" operator="greaterThan">
      <formula>1</formula>
    </cfRule>
  </conditionalFormatting>
  <conditionalFormatting sqref="BM511:BM512">
    <cfRule type="cellIs" dxfId="11" priority="8" operator="greaterThan">
      <formula>50</formula>
    </cfRule>
  </conditionalFormatting>
  <conditionalFormatting sqref="BB648:BB658 BG764:BG766 BG768:BG801">
    <cfRule type="cellIs" dxfId="9" priority="5" operator="greaterThan">
      <formula>1</formula>
    </cfRule>
  </conditionalFormatting>
  <conditionalFormatting sqref="BB716:BB727 BB731:BB732">
    <cfRule type="cellIs" dxfId="7" priority="4" operator="greaterThan">
      <formula>1</formula>
    </cfRule>
  </conditionalFormatting>
  <conditionalFormatting sqref="BB728:BB731">
    <cfRule type="cellIs" dxfId="5" priority="3" operator="greaterThan">
      <formula>1</formula>
    </cfRule>
  </conditionalFormatting>
  <conditionalFormatting sqref="BH733:BH763 BC733:BC763">
    <cfRule type="cellIs" dxfId="3" priority="2" operator="greaterThan">
      <formula>1</formula>
    </cfRule>
  </conditionalFormatting>
  <conditionalFormatting sqref="BL733:BL763">
    <cfRule type="cellIs" dxfId="1" priority="1" operator="greaterThan">
      <formula>50</formula>
    </cfRule>
  </conditionalFormatting>
  <dataValidations count="1">
    <dataValidation type="textLength" allowBlank="1" showInputMessage="1" showErrorMessage="1" sqref="N585:O615 N566:O583 N617:O632 BJ566:BJ583 BJ585:BJ615 BI632:BJ632 BI566:BJ578 BI581:BJ581 BI684:BJ703 BI674:BJ682 BI724:BJ733 BI707:BJ720 BI664:BJ672 BI660:BJ662 BI761:BJ772 BJ617:BJ632 P633:P801 P1:P565">
      <formula1>0</formula1>
      <formula2>250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'[1]Logging Codes'!#REF!</xm:f>
          </x14:formula1>
          <xm:sqref>I298:I312 I202:I221 I223:I246 I248:I271 I273:I296 BI793:BJ800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Nesbitt</dc:creator>
  <cp:lastModifiedBy>Charles Nesbitt</cp:lastModifiedBy>
  <dcterms:created xsi:type="dcterms:W3CDTF">2019-07-01T05:04:45Z</dcterms:created>
  <dcterms:modified xsi:type="dcterms:W3CDTF">2019-07-01T05:05:54Z</dcterms:modified>
</cp:coreProperties>
</file>