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od.main.ntgov\ntg\DPIR\NTGS-Data\minerals\2020\CR20200280\Appendix_I_EL31998_tables\"/>
    </mc:Choice>
  </mc:AlternateContent>
  <bookViews>
    <workbookView xWindow="0" yWindow="0" windowWidth="16380" windowHeight="8190" tabRatio="500" activeTab="1"/>
  </bookViews>
  <sheets>
    <sheet name="File Verification Listing" sheetId="1" r:id="rId1"/>
    <sheet name="SURFassay" sheetId="2" r:id="rId2"/>
    <sheet name="SURFpXRF" sheetId="3" r:id="rId3"/>
    <sheet name="SURFAI" sheetId="4" r:id="rId4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9" i="4" l="1"/>
  <c r="C8" i="4"/>
  <c r="C7" i="4"/>
  <c r="C6" i="4"/>
  <c r="C5" i="4"/>
  <c r="C12" i="4" s="1"/>
  <c r="C4" i="4"/>
  <c r="C3" i="4"/>
  <c r="C2" i="4"/>
  <c r="C1" i="4"/>
  <c r="C15" i="3"/>
  <c r="C14" i="3"/>
  <c r="C13" i="3"/>
  <c r="C13" i="2" s="1"/>
  <c r="C11" i="2"/>
  <c r="C10" i="2"/>
  <c r="C9" i="2"/>
  <c r="C8" i="2"/>
  <c r="C7" i="2"/>
  <c r="C6" i="2"/>
  <c r="C5" i="2"/>
  <c r="C14" i="2" s="1"/>
  <c r="C4" i="2"/>
  <c r="C3" i="2"/>
  <c r="C2" i="2"/>
  <c r="C1" i="2"/>
  <c r="B55" i="1"/>
  <c r="B51" i="1"/>
  <c r="B8" i="1"/>
  <c r="B7" i="1"/>
  <c r="B5" i="1"/>
  <c r="B3" i="1"/>
  <c r="C15" i="2" l="1"/>
  <c r="B50" i="1"/>
  <c r="B46" i="1"/>
  <c r="C13" i="4"/>
  <c r="C11" i="4"/>
</calcChain>
</file>

<file path=xl/sharedStrings.xml><?xml version="1.0" encoding="utf-8"?>
<sst xmlns="http://schemas.openxmlformats.org/spreadsheetml/2006/main" count="273" uniqueCount="157">
  <si>
    <t>Exploration Work Type</t>
  </si>
  <si>
    <t>Filename</t>
  </si>
  <si>
    <t>Format</t>
  </si>
  <si>
    <t>Office Studies</t>
  </si>
  <si>
    <t>Literature search</t>
  </si>
  <si>
    <t>pdf</t>
  </si>
  <si>
    <t>Database compilation</t>
  </si>
  <si>
    <t>Computer modelling</t>
  </si>
  <si>
    <t>Reprocessing of data</t>
  </si>
  <si>
    <t>General research</t>
  </si>
  <si>
    <t>Report preparation</t>
  </si>
  <si>
    <t>Other (specify)</t>
  </si>
  <si>
    <t>Airborne Exploration Surveys</t>
  </si>
  <si>
    <t>Aeromagnetics</t>
  </si>
  <si>
    <t>Radiometrics</t>
  </si>
  <si>
    <t>Electromagnetics</t>
  </si>
  <si>
    <t>Gravity</t>
  </si>
  <si>
    <t>Digital terrain modelling</t>
  </si>
  <si>
    <t>Remote Sensing</t>
  </si>
  <si>
    <t>Aerial photography</t>
  </si>
  <si>
    <t>LANDSAT</t>
  </si>
  <si>
    <t>SPOT</t>
  </si>
  <si>
    <t>MSS</t>
  </si>
  <si>
    <t>Radar</t>
  </si>
  <si>
    <t>Ground Exploration Surveys</t>
  </si>
  <si>
    <t>Geological Mapping</t>
  </si>
  <si>
    <t>Regional</t>
  </si>
  <si>
    <t>Reconnaissance</t>
  </si>
  <si>
    <t>Prospect</t>
  </si>
  <si>
    <t>Underground</t>
  </si>
  <si>
    <t>Costean</t>
  </si>
  <si>
    <t>Ground geophysics</t>
  </si>
  <si>
    <t>Magnetics</t>
  </si>
  <si>
    <t>SP/AP/EP</t>
  </si>
  <si>
    <t>IP</t>
  </si>
  <si>
    <t>AMT</t>
  </si>
  <si>
    <t>Resistivity</t>
  </si>
  <si>
    <t>Complex resistivity</t>
  </si>
  <si>
    <t>Seismic reflection</t>
  </si>
  <si>
    <t>Seismic refraction</t>
  </si>
  <si>
    <t>Well logging</t>
  </si>
  <si>
    <t>Geophysical interpretation</t>
  </si>
  <si>
    <t>AI predicted targets</t>
  </si>
  <si>
    <t>txt</t>
  </si>
  <si>
    <t>Geochemical Surveying</t>
  </si>
  <si>
    <t>Drill sampling</t>
  </si>
  <si>
    <t>Surface sampling</t>
  </si>
  <si>
    <t>Drilling</t>
  </si>
  <si>
    <t>All drilling</t>
  </si>
  <si>
    <t>File Verification Listing (this file)</t>
  </si>
  <si>
    <t>xlsx</t>
  </si>
  <si>
    <t>H0002</t>
  </si>
  <si>
    <t>Version</t>
  </si>
  <si>
    <t>Н0003</t>
  </si>
  <si>
    <t>Date_generated</t>
  </si>
  <si>
    <t>Н0004</t>
  </si>
  <si>
    <t>Reporting_period_end_date</t>
  </si>
  <si>
    <t>Н0005</t>
  </si>
  <si>
    <t>State</t>
  </si>
  <si>
    <t>Н0100</t>
  </si>
  <si>
    <t>Tenement_no</t>
  </si>
  <si>
    <t>Н0101</t>
  </si>
  <si>
    <t>Tenement_holder</t>
  </si>
  <si>
    <t>Н0102</t>
  </si>
  <si>
    <t>Project_name</t>
  </si>
  <si>
    <t>Н0106</t>
  </si>
  <si>
    <t>Tenement_operator</t>
  </si>
  <si>
    <t>Н0200</t>
  </si>
  <si>
    <t>Start_date_of_data_acquisition</t>
  </si>
  <si>
    <t>Н0201</t>
  </si>
  <si>
    <t>End_date_of_data_acquisition</t>
  </si>
  <si>
    <t>Н0202</t>
  </si>
  <si>
    <t>Template_format</t>
  </si>
  <si>
    <t>Н0203</t>
  </si>
  <si>
    <t>Number_of_data_records</t>
  </si>
  <si>
    <t>Н0204</t>
  </si>
  <si>
    <t>Date_of_metadata_update</t>
  </si>
  <si>
    <t>Н0300</t>
  </si>
  <si>
    <t>Surface_geochem_comp_data_file</t>
  </si>
  <si>
    <t>Н0305</t>
  </si>
  <si>
    <t>Н0500</t>
  </si>
  <si>
    <t>Feature_located</t>
  </si>
  <si>
    <t>Surface_location</t>
  </si>
  <si>
    <t>H0501</t>
  </si>
  <si>
    <t>Geodetic_datum</t>
  </si>
  <si>
    <t>GDA94</t>
  </si>
  <si>
    <t>H0502</t>
  </si>
  <si>
    <t>Vertical_datum</t>
  </si>
  <si>
    <t>Australian Height Datum</t>
  </si>
  <si>
    <t>H0503</t>
  </si>
  <si>
    <t>Projection</t>
  </si>
  <si>
    <t>UTM</t>
  </si>
  <si>
    <t>H0530</t>
  </si>
  <si>
    <t>Coordinate_system</t>
  </si>
  <si>
    <t>Projected</t>
  </si>
  <si>
    <t>H0531</t>
  </si>
  <si>
    <t>Projection_Zone</t>
  </si>
  <si>
    <t>Н0532</t>
  </si>
  <si>
    <t>Surveying_instrument</t>
  </si>
  <si>
    <t>Handheld GPS unit</t>
  </si>
  <si>
    <t>Н0533</t>
  </si>
  <si>
    <t>Surveying_company</t>
  </si>
  <si>
    <t>EARTH AI Operations Pty Ltd</t>
  </si>
  <si>
    <t>H0600</t>
  </si>
  <si>
    <t>Sample_code</t>
  </si>
  <si>
    <t>rock</t>
  </si>
  <si>
    <t>soil</t>
  </si>
  <si>
    <t>H0601</t>
  </si>
  <si>
    <t>Sample_type</t>
  </si>
  <si>
    <t>Rock outcrop / float</t>
  </si>
  <si>
    <t>Soil</t>
  </si>
  <si>
    <t>H0602</t>
  </si>
  <si>
    <t>Sample_description</t>
  </si>
  <si>
    <t>Selective rocks from outcrop or as float</t>
  </si>
  <si>
    <t>In situ analysis of soil media at surface</t>
  </si>
  <si>
    <t>Н0700</t>
  </si>
  <si>
    <t>Sample_preparation_code</t>
  </si>
  <si>
    <t>PUL-QC</t>
  </si>
  <si>
    <t>Н0701</t>
  </si>
  <si>
    <t>Sample_preparation_details</t>
  </si>
  <si>
    <t>Pulverizing QC Test</t>
  </si>
  <si>
    <t>Н0800</t>
  </si>
  <si>
    <t>Assay_code</t>
  </si>
  <si>
    <t>AuME-TL43</t>
  </si>
  <si>
    <t>Н0801</t>
  </si>
  <si>
    <t>Assay_company</t>
  </si>
  <si>
    <t>ALS</t>
  </si>
  <si>
    <t>Australian Laboratory Services, Adelaide</t>
  </si>
  <si>
    <t>Н0802</t>
  </si>
  <si>
    <t>Assay_description</t>
  </si>
  <si>
    <t>Trace level methods by aqua regia digestion and ICP-MS finish</t>
  </si>
  <si>
    <t>NT</t>
  </si>
  <si>
    <t>EL31998</t>
  </si>
  <si>
    <t>Magnet Exploration Pty Ltd</t>
  </si>
  <si>
    <t>Elkedra West</t>
  </si>
  <si>
    <t>DS1</t>
  </si>
  <si>
    <t>Olympus Vanta VMW</t>
  </si>
  <si>
    <t>PXRF</t>
  </si>
  <si>
    <t>H0003</t>
  </si>
  <si>
    <t>H0004</t>
  </si>
  <si>
    <t>H0005</t>
  </si>
  <si>
    <t>H0100</t>
  </si>
  <si>
    <t>H0101</t>
  </si>
  <si>
    <t>H0102</t>
  </si>
  <si>
    <t>H0106</t>
  </si>
  <si>
    <t>H0202</t>
  </si>
  <si>
    <t>H0203</t>
  </si>
  <si>
    <t>H0204</t>
  </si>
  <si>
    <t>H0300</t>
  </si>
  <si>
    <t>Surface_ai_targets_data_file</t>
  </si>
  <si>
    <t>H0305</t>
  </si>
  <si>
    <t>H0500</t>
  </si>
  <si>
    <t>WGS84</t>
  </si>
  <si>
    <t>Au-ICP21</t>
  </si>
  <si>
    <t>ME-MS41</t>
  </si>
  <si>
    <t>Au 30g FA ICP-AES Finish</t>
  </si>
  <si>
    <t>Ultra Trace Aqua Regia ICP-MS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</si>
</sst>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4"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Liberation Mono;Courier New"/>
      <family val="3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right"/>
    </xf>
    <xf numFmtId="0" fontId="1" fillId="0" borderId="0" xfId="0" applyFont="1" applyBorder="1" applyAlignment="1"/>
    <xf numFmtId="0" fontId="1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 applyBorder="1" applyAlignment="1">
      <alignment horizontal="right" wrapText="1"/>
    </xf>
    <xf numFmtId="0" fontId="3" fillId="0" borderId="0" xfId="0" applyFont="1"/>
    <xf numFmtId="164" fontId="0" fillId="0" borderId="0" xfId="0" applyNumberForma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4A85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5"/>
  <sheetViews>
    <sheetView topLeftCell="A10" zoomScaleNormal="100" workbookViewId="0">
      <selection activeCell="A46" sqref="A46"/>
    </sheetView>
  </sheetViews>
  <sheetFormatPr defaultRowHeight="12.75"/>
  <cols>
    <col min="1" max="1" width="29" style="1" customWidth="1"/>
    <col min="2" max="2" width="32.140625" style="1" customWidth="1"/>
    <col min="3" max="3" width="6.28515625" style="1" customWidth="1"/>
    <col min="4" max="1025" width="14.42578125" style="1" customWidth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2" t="s">
        <v>3</v>
      </c>
    </row>
    <row r="3" spans="1:3">
      <c r="A3" s="1" t="s">
        <v>4</v>
      </c>
      <c r="B3" s="1" t="str">
        <f>SURFpXRF!C5&amp;"_2020_A_01_AR2020_FINAL"</f>
        <v>EL31998_2020_A_01_AR2020_FINAL</v>
      </c>
      <c r="C3" s="1" t="s">
        <v>5</v>
      </c>
    </row>
    <row r="4" spans="1:3">
      <c r="A4" s="1" t="s">
        <v>6</v>
      </c>
    </row>
    <row r="5" spans="1:3">
      <c r="A5" s="1" t="s">
        <v>7</v>
      </c>
      <c r="B5" s="1" t="str">
        <f>SURFpXRF!C5&amp;"_2020_A_01_AR2020_FINAL"</f>
        <v>EL31998_2020_A_01_AR2020_FINAL</v>
      </c>
      <c r="C5" s="1" t="s">
        <v>5</v>
      </c>
    </row>
    <row r="6" spans="1:3">
      <c r="A6" s="1" t="s">
        <v>8</v>
      </c>
    </row>
    <row r="7" spans="1:3">
      <c r="A7" s="1" t="s">
        <v>9</v>
      </c>
      <c r="B7" s="1" t="str">
        <f>SURFpXRF!C5&amp;"_2020_A_01_AR2020_FINAL"</f>
        <v>EL31998_2020_A_01_AR2020_FINAL</v>
      </c>
      <c r="C7" s="1" t="s">
        <v>5</v>
      </c>
    </row>
    <row r="8" spans="1:3">
      <c r="A8" s="1" t="s">
        <v>10</v>
      </c>
      <c r="B8" s="1" t="str">
        <f>SURFpXRF!C5&amp;"_2020_A_01_AR2020_FINAL"</f>
        <v>EL31998_2020_A_01_AR2020_FINAL</v>
      </c>
      <c r="C8" s="1" t="s">
        <v>5</v>
      </c>
    </row>
    <row r="9" spans="1:3">
      <c r="A9" s="1" t="s">
        <v>11</v>
      </c>
    </row>
    <row r="10" spans="1:3">
      <c r="A10" s="2" t="s">
        <v>12</v>
      </c>
    </row>
    <row r="11" spans="1:3">
      <c r="A11" s="1" t="s">
        <v>13</v>
      </c>
    </row>
    <row r="12" spans="1:3">
      <c r="A12" s="1" t="s">
        <v>14</v>
      </c>
    </row>
    <row r="13" spans="1:3">
      <c r="A13" s="1" t="s">
        <v>15</v>
      </c>
    </row>
    <row r="14" spans="1:3">
      <c r="A14" s="1" t="s">
        <v>16</v>
      </c>
    </row>
    <row r="15" spans="1:3">
      <c r="A15" s="1" t="s">
        <v>17</v>
      </c>
    </row>
    <row r="16" spans="1:3">
      <c r="A16" s="1" t="s">
        <v>11</v>
      </c>
    </row>
    <row r="17" spans="1:1">
      <c r="A17" s="1" t="s">
        <v>18</v>
      </c>
    </row>
    <row r="18" spans="1:1">
      <c r="A18" s="1" t="s">
        <v>19</v>
      </c>
    </row>
    <row r="19" spans="1:1">
      <c r="A19" s="1" t="s">
        <v>20</v>
      </c>
    </row>
    <row r="20" spans="1:1">
      <c r="A20" s="1" t="s">
        <v>21</v>
      </c>
    </row>
    <row r="21" spans="1:1">
      <c r="A21" s="1" t="s">
        <v>22</v>
      </c>
    </row>
    <row r="22" spans="1:1">
      <c r="A22" s="1" t="s">
        <v>23</v>
      </c>
    </row>
    <row r="23" spans="1:1">
      <c r="A23" s="1" t="s">
        <v>11</v>
      </c>
    </row>
    <row r="24" spans="1:1">
      <c r="A24" s="2" t="s">
        <v>24</v>
      </c>
    </row>
    <row r="25" spans="1:1">
      <c r="A25" s="2" t="s">
        <v>25</v>
      </c>
    </row>
    <row r="26" spans="1:1">
      <c r="A26" s="1" t="s">
        <v>26</v>
      </c>
    </row>
    <row r="27" spans="1:1">
      <c r="A27" s="1" t="s">
        <v>27</v>
      </c>
    </row>
    <row r="28" spans="1:1">
      <c r="A28" s="1" t="s">
        <v>28</v>
      </c>
    </row>
    <row r="29" spans="1:1">
      <c r="A29" s="1" t="s">
        <v>29</v>
      </c>
    </row>
    <row r="30" spans="1:1">
      <c r="A30" s="1" t="s">
        <v>30</v>
      </c>
    </row>
    <row r="31" spans="1:1">
      <c r="A31" s="2" t="s">
        <v>31</v>
      </c>
    </row>
    <row r="32" spans="1:1">
      <c r="A32" s="1" t="s">
        <v>14</v>
      </c>
    </row>
    <row r="33" spans="1:3">
      <c r="A33" s="1" t="s">
        <v>32</v>
      </c>
    </row>
    <row r="34" spans="1:3">
      <c r="A34" s="1" t="s">
        <v>16</v>
      </c>
    </row>
    <row r="35" spans="1:3">
      <c r="A35" s="1" t="s">
        <v>17</v>
      </c>
    </row>
    <row r="36" spans="1:3">
      <c r="A36" s="1" t="s">
        <v>15</v>
      </c>
    </row>
    <row r="37" spans="1:3">
      <c r="A37" s="1" t="s">
        <v>33</v>
      </c>
    </row>
    <row r="38" spans="1:3">
      <c r="A38" s="1" t="s">
        <v>34</v>
      </c>
    </row>
    <row r="39" spans="1:3">
      <c r="A39" s="1" t="s">
        <v>35</v>
      </c>
    </row>
    <row r="40" spans="1:3">
      <c r="A40" s="1" t="s">
        <v>36</v>
      </c>
    </row>
    <row r="41" spans="1:3">
      <c r="A41" s="1" t="s">
        <v>37</v>
      </c>
    </row>
    <row r="42" spans="1:3">
      <c r="A42" s="1" t="s">
        <v>38</v>
      </c>
    </row>
    <row r="43" spans="1:3">
      <c r="A43" s="1" t="s">
        <v>39</v>
      </c>
    </row>
    <row r="44" spans="1:3">
      <c r="A44" s="1" t="s">
        <v>40</v>
      </c>
    </row>
    <row r="45" spans="1:3">
      <c r="A45" s="1" t="s">
        <v>41</v>
      </c>
    </row>
    <row r="46" spans="1:3">
      <c r="A46" s="1" t="s">
        <v>42</v>
      </c>
      <c r="B46" s="1" t="str">
        <f>SURFAI!C12</f>
        <v>EL31998_2020_A_04_SURFAI</v>
      </c>
      <c r="C46" s="1" t="s">
        <v>43</v>
      </c>
    </row>
    <row r="47" spans="1:3">
      <c r="A47" s="1" t="s">
        <v>11</v>
      </c>
    </row>
    <row r="48" spans="1:3">
      <c r="A48" s="2" t="s">
        <v>44</v>
      </c>
    </row>
    <row r="49" spans="1:3">
      <c r="A49" s="1" t="s">
        <v>45</v>
      </c>
    </row>
    <row r="50" spans="1:3">
      <c r="A50" s="1" t="s">
        <v>46</v>
      </c>
      <c r="B50" s="1" t="str">
        <f>SURFassay!C14</f>
        <v>EL31998_2020_A_03_SURFassay</v>
      </c>
      <c r="C50" s="1" t="s">
        <v>43</v>
      </c>
    </row>
    <row r="51" spans="1:3">
      <c r="B51" s="1" t="str">
        <f>SURFpXRF!C14</f>
        <v>EL31998_2020_A_03_SURFpXRF</v>
      </c>
      <c r="C51" s="1" t="s">
        <v>43</v>
      </c>
    </row>
    <row r="52" spans="1:3">
      <c r="A52" s="1" t="s">
        <v>11</v>
      </c>
    </row>
    <row r="53" spans="1:3">
      <c r="A53" s="2" t="s">
        <v>47</v>
      </c>
    </row>
    <row r="54" spans="1:3">
      <c r="A54" s="1" t="s">
        <v>48</v>
      </c>
    </row>
    <row r="55" spans="1:3">
      <c r="A55" s="2" t="s">
        <v>49</v>
      </c>
      <c r="B55" s="1" t="str">
        <f>SURFpXRF!C5&amp;"_2020_A_05_headers"</f>
        <v>EL31998_2020_A_05_headers</v>
      </c>
      <c r="C55" s="1" t="s">
        <v>50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4A853"/>
  </sheetPr>
  <dimension ref="A1:H31"/>
  <sheetViews>
    <sheetView tabSelected="1" zoomScaleNormal="100" workbookViewId="0">
      <selection activeCell="A32" sqref="A32"/>
    </sheetView>
  </sheetViews>
  <sheetFormatPr defaultRowHeight="12.75"/>
  <cols>
    <col min="1" max="1" width="6.140625" customWidth="1"/>
    <col min="2" max="2" width="28.42578125" customWidth="1"/>
    <col min="3" max="3" width="29.5703125" style="3" customWidth="1"/>
    <col min="4" max="1025" width="14.42578125" customWidth="1"/>
  </cols>
  <sheetData>
    <row r="1" spans="1:3">
      <c r="A1" s="4" t="s">
        <v>51</v>
      </c>
      <c r="B1" s="4" t="s">
        <v>52</v>
      </c>
      <c r="C1" s="5">
        <f>SURFpXRF!C1</f>
        <v>1</v>
      </c>
    </row>
    <row r="2" spans="1:3">
      <c r="A2" s="4" t="s">
        <v>53</v>
      </c>
      <c r="B2" s="4" t="s">
        <v>54</v>
      </c>
      <c r="C2" s="6">
        <f>SURFpXRF!C2</f>
        <v>44038</v>
      </c>
    </row>
    <row r="3" spans="1:3">
      <c r="A3" s="4" t="s">
        <v>55</v>
      </c>
      <c r="B3" s="4" t="s">
        <v>56</v>
      </c>
      <c r="C3" s="6">
        <f>SURFpXRF!C3</f>
        <v>43988</v>
      </c>
    </row>
    <row r="4" spans="1:3">
      <c r="A4" s="4" t="s">
        <v>57</v>
      </c>
      <c r="B4" s="4" t="s">
        <v>58</v>
      </c>
      <c r="C4" s="6" t="str">
        <f>SURFpXRF!C4</f>
        <v>NT</v>
      </c>
    </row>
    <row r="5" spans="1:3">
      <c r="A5" s="4" t="s">
        <v>59</v>
      </c>
      <c r="B5" s="4" t="s">
        <v>60</v>
      </c>
      <c r="C5" s="6" t="str">
        <f>SURFpXRF!C5</f>
        <v>EL31998</v>
      </c>
    </row>
    <row r="6" spans="1:3">
      <c r="A6" s="4" t="s">
        <v>61</v>
      </c>
      <c r="B6" s="4" t="s">
        <v>62</v>
      </c>
      <c r="C6" s="6" t="str">
        <f>SURFpXRF!C6</f>
        <v>Magnet Exploration Pty Ltd</v>
      </c>
    </row>
    <row r="7" spans="1:3">
      <c r="A7" s="4" t="s">
        <v>63</v>
      </c>
      <c r="B7" s="4" t="s">
        <v>64</v>
      </c>
      <c r="C7" s="6" t="str">
        <f>SURFpXRF!C7</f>
        <v>Elkedra West</v>
      </c>
    </row>
    <row r="8" spans="1:3">
      <c r="A8" s="4" t="s">
        <v>65</v>
      </c>
      <c r="B8" s="4" t="s">
        <v>66</v>
      </c>
      <c r="C8" s="6" t="str">
        <f>SURFpXRF!C8</f>
        <v>EARTH AI Operations Pty Ltd</v>
      </c>
    </row>
    <row r="9" spans="1:3">
      <c r="A9" s="4" t="s">
        <v>67</v>
      </c>
      <c r="B9" s="4" t="s">
        <v>68</v>
      </c>
      <c r="C9" s="6">
        <f>SURFpXRF!C9</f>
        <v>43275</v>
      </c>
    </row>
    <row r="10" spans="1:3">
      <c r="A10" s="4" t="s">
        <v>69</v>
      </c>
      <c r="B10" s="4" t="s">
        <v>70</v>
      </c>
      <c r="C10" s="6">
        <f>SURFpXRF!C10</f>
        <v>44097</v>
      </c>
    </row>
    <row r="11" spans="1:3">
      <c r="A11" s="4" t="s">
        <v>71</v>
      </c>
      <c r="B11" s="4" t="s">
        <v>72</v>
      </c>
      <c r="C11" s="7" t="str">
        <f>SURFpXRF!C11</f>
        <v>DS1</v>
      </c>
    </row>
    <row r="12" spans="1:3">
      <c r="A12" s="4" t="s">
        <v>73</v>
      </c>
      <c r="B12" s="4" t="s">
        <v>74</v>
      </c>
      <c r="C12" s="8">
        <v>41</v>
      </c>
    </row>
    <row r="13" spans="1:3">
      <c r="A13" s="4" t="s">
        <v>75</v>
      </c>
      <c r="B13" s="4" t="s">
        <v>76</v>
      </c>
      <c r="C13" s="6">
        <f>SURFpXRF!C13</f>
        <v>44038</v>
      </c>
    </row>
    <row r="14" spans="1:3">
      <c r="A14" s="4" t="s">
        <v>77</v>
      </c>
      <c r="B14" s="4" t="s">
        <v>78</v>
      </c>
      <c r="C14" s="5" t="str">
        <f>C5&amp;"_2020_A_03_SURFassay"</f>
        <v>EL31998_2020_A_03_SURFassay</v>
      </c>
    </row>
    <row r="15" spans="1:3">
      <c r="A15" s="4" t="s">
        <v>79</v>
      </c>
      <c r="B15" s="4" t="s">
        <v>78</v>
      </c>
      <c r="C15" s="5" t="str">
        <f>C14</f>
        <v>EL31998_2020_A_03_SURFassay</v>
      </c>
    </row>
    <row r="16" spans="1:3">
      <c r="A16" s="4" t="s">
        <v>80</v>
      </c>
      <c r="B16" s="4" t="s">
        <v>81</v>
      </c>
      <c r="C16" s="5" t="s">
        <v>82</v>
      </c>
    </row>
    <row r="17" spans="1:8">
      <c r="A17" s="4" t="s">
        <v>83</v>
      </c>
      <c r="B17" s="4" t="s">
        <v>84</v>
      </c>
      <c r="C17" s="5" t="s">
        <v>85</v>
      </c>
    </row>
    <row r="18" spans="1:8">
      <c r="A18" s="4" t="s">
        <v>86</v>
      </c>
      <c r="B18" s="4" t="s">
        <v>87</v>
      </c>
      <c r="C18" s="5" t="s">
        <v>88</v>
      </c>
    </row>
    <row r="19" spans="1:8">
      <c r="A19" s="4" t="s">
        <v>89</v>
      </c>
      <c r="B19" s="4" t="s">
        <v>90</v>
      </c>
      <c r="C19" s="5" t="s">
        <v>91</v>
      </c>
    </row>
    <row r="20" spans="1:8">
      <c r="A20" s="4" t="s">
        <v>92</v>
      </c>
      <c r="B20" s="4" t="s">
        <v>93</v>
      </c>
      <c r="C20" s="5" t="s">
        <v>94</v>
      </c>
    </row>
    <row r="21" spans="1:8">
      <c r="A21" s="4" t="s">
        <v>95</v>
      </c>
      <c r="B21" s="4" t="s">
        <v>96</v>
      </c>
      <c r="C21" s="5">
        <v>53</v>
      </c>
    </row>
    <row r="22" spans="1:8">
      <c r="A22" s="4" t="s">
        <v>97</v>
      </c>
      <c r="B22" s="4" t="s">
        <v>98</v>
      </c>
      <c r="C22" s="5" t="s">
        <v>99</v>
      </c>
    </row>
    <row r="23" spans="1:8">
      <c r="A23" s="4" t="s">
        <v>100</v>
      </c>
      <c r="B23" s="4" t="s">
        <v>101</v>
      </c>
      <c r="C23" s="5" t="s">
        <v>102</v>
      </c>
      <c r="D23" s="4"/>
      <c r="E23" s="4"/>
      <c r="F23" s="4"/>
    </row>
    <row r="24" spans="1:8">
      <c r="A24" t="s">
        <v>103</v>
      </c>
      <c r="B24" s="1" t="s">
        <v>104</v>
      </c>
      <c r="C24" s="9" t="s">
        <v>105</v>
      </c>
      <c r="D24" s="1" t="s">
        <v>106</v>
      </c>
      <c r="E24" s="1"/>
      <c r="F24" s="1"/>
    </row>
    <row r="25" spans="1:8">
      <c r="A25" t="s">
        <v>107</v>
      </c>
      <c r="B25" s="1" t="s">
        <v>108</v>
      </c>
      <c r="C25" s="9" t="s">
        <v>105</v>
      </c>
      <c r="D25" s="1" t="s">
        <v>109</v>
      </c>
      <c r="E25" s="1" t="s">
        <v>106</v>
      </c>
      <c r="F25" s="1" t="s">
        <v>110</v>
      </c>
    </row>
    <row r="26" spans="1:8">
      <c r="A26" t="s">
        <v>111</v>
      </c>
      <c r="B26" s="1" t="s">
        <v>112</v>
      </c>
      <c r="C26" s="9" t="s">
        <v>105</v>
      </c>
      <c r="D26" s="1" t="s">
        <v>113</v>
      </c>
      <c r="E26" s="1" t="s">
        <v>106</v>
      </c>
      <c r="F26" s="1" t="s">
        <v>114</v>
      </c>
      <c r="G26" s="4"/>
    </row>
    <row r="27" spans="1:8">
      <c r="A27" s="4" t="s">
        <v>115</v>
      </c>
      <c r="B27" s="4" t="s">
        <v>116</v>
      </c>
      <c r="C27" s="9" t="s">
        <v>117</v>
      </c>
      <c r="D27" s="1"/>
    </row>
    <row r="28" spans="1:8">
      <c r="A28" s="4" t="s">
        <v>118</v>
      </c>
      <c r="B28" s="4" t="s">
        <v>119</v>
      </c>
      <c r="C28" s="9" t="s">
        <v>117</v>
      </c>
      <c r="D28" s="1" t="s">
        <v>120</v>
      </c>
    </row>
    <row r="29" spans="1:8">
      <c r="A29" s="4" t="s">
        <v>121</v>
      </c>
      <c r="B29" s="4" t="s">
        <v>122</v>
      </c>
      <c r="C29" s="10" t="s">
        <v>123</v>
      </c>
      <c r="D29" s="1" t="s">
        <v>153</v>
      </c>
      <c r="E29" s="1" t="s">
        <v>154</v>
      </c>
    </row>
    <row r="30" spans="1:8">
      <c r="A30" s="4" t="s">
        <v>124</v>
      </c>
      <c r="B30" s="4" t="s">
        <v>125</v>
      </c>
      <c r="C30" s="7" t="s">
        <v>126</v>
      </c>
      <c r="D30" s="1" t="s">
        <v>127</v>
      </c>
    </row>
    <row r="31" spans="1:8">
      <c r="A31" s="4" t="s">
        <v>128</v>
      </c>
      <c r="B31" s="4" t="s">
        <v>129</v>
      </c>
      <c r="C31" s="10" t="s">
        <v>123</v>
      </c>
      <c r="D31" s="1" t="s">
        <v>130</v>
      </c>
      <c r="E31" s="1" t="s">
        <v>153</v>
      </c>
      <c r="F31" s="1" t="s">
        <v>155</v>
      </c>
      <c r="G31" s="1" t="s">
        <v>154</v>
      </c>
      <c r="H31" s="1" t="s">
        <v>156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4A853"/>
  </sheetPr>
  <dimension ref="A1:AMK29"/>
  <sheetViews>
    <sheetView zoomScaleNormal="100" workbookViewId="0">
      <selection activeCell="C30" sqref="C30"/>
    </sheetView>
  </sheetViews>
  <sheetFormatPr defaultRowHeight="12.75"/>
  <cols>
    <col min="1" max="1" width="6.140625" style="4" customWidth="1"/>
    <col min="2" max="2" width="28.42578125" style="4" customWidth="1"/>
    <col min="3" max="3" width="29" style="4" customWidth="1"/>
    <col min="4" max="1025" width="14.42578125" style="4" customWidth="1"/>
  </cols>
  <sheetData>
    <row r="1" spans="1:3">
      <c r="A1" s="4" t="s">
        <v>51</v>
      </c>
      <c r="B1" s="4" t="s">
        <v>52</v>
      </c>
      <c r="C1" s="5">
        <v>1</v>
      </c>
    </row>
    <row r="2" spans="1:3">
      <c r="A2" s="4" t="s">
        <v>53</v>
      </c>
      <c r="B2" s="4" t="s">
        <v>54</v>
      </c>
      <c r="C2" s="6">
        <v>44038</v>
      </c>
    </row>
    <row r="3" spans="1:3">
      <c r="A3" s="4" t="s">
        <v>55</v>
      </c>
      <c r="B3" s="4" t="s">
        <v>56</v>
      </c>
      <c r="C3" s="6">
        <v>43988</v>
      </c>
    </row>
    <row r="4" spans="1:3">
      <c r="A4" s="4" t="s">
        <v>57</v>
      </c>
      <c r="B4" s="4" t="s">
        <v>58</v>
      </c>
      <c r="C4" s="11" t="s">
        <v>131</v>
      </c>
    </row>
    <row r="5" spans="1:3">
      <c r="A5" s="4" t="s">
        <v>59</v>
      </c>
      <c r="B5" s="4" t="s">
        <v>60</v>
      </c>
      <c r="C5" s="6" t="s">
        <v>132</v>
      </c>
    </row>
    <row r="6" spans="1:3">
      <c r="A6" s="4" t="s">
        <v>61</v>
      </c>
      <c r="B6" s="4" t="s">
        <v>62</v>
      </c>
      <c r="C6" s="6" t="s">
        <v>133</v>
      </c>
    </row>
    <row r="7" spans="1:3">
      <c r="A7" s="4" t="s">
        <v>63</v>
      </c>
      <c r="B7" s="4" t="s">
        <v>64</v>
      </c>
      <c r="C7" s="6" t="s">
        <v>134</v>
      </c>
    </row>
    <row r="8" spans="1:3">
      <c r="A8" s="4" t="s">
        <v>65</v>
      </c>
      <c r="B8" s="4" t="s">
        <v>66</v>
      </c>
      <c r="C8" s="6" t="s">
        <v>102</v>
      </c>
    </row>
    <row r="9" spans="1:3">
      <c r="A9" s="4" t="s">
        <v>67</v>
      </c>
      <c r="B9" s="4" t="s">
        <v>68</v>
      </c>
      <c r="C9" s="6">
        <v>43275</v>
      </c>
    </row>
    <row r="10" spans="1:3">
      <c r="A10" s="4" t="s">
        <v>69</v>
      </c>
      <c r="B10" s="4" t="s">
        <v>70</v>
      </c>
      <c r="C10" s="6">
        <v>44097</v>
      </c>
    </row>
    <row r="11" spans="1:3">
      <c r="A11" s="4" t="s">
        <v>71</v>
      </c>
      <c r="B11" s="4" t="s">
        <v>72</v>
      </c>
      <c r="C11" s="9" t="s">
        <v>135</v>
      </c>
    </row>
    <row r="12" spans="1:3">
      <c r="A12" s="4" t="s">
        <v>73</v>
      </c>
      <c r="B12" s="4" t="s">
        <v>74</v>
      </c>
      <c r="C12" s="3">
        <v>257</v>
      </c>
    </row>
    <row r="13" spans="1:3">
      <c r="A13" s="4" t="s">
        <v>75</v>
      </c>
      <c r="B13" s="4" t="s">
        <v>76</v>
      </c>
      <c r="C13" s="6">
        <f>C2</f>
        <v>44038</v>
      </c>
    </row>
    <row r="14" spans="1:3">
      <c r="A14" s="4" t="s">
        <v>77</v>
      </c>
      <c r="B14" s="4" t="s">
        <v>78</v>
      </c>
      <c r="C14" s="5" t="str">
        <f>C5&amp;"_2020_A_03_SURFpXRF"</f>
        <v>EL31998_2020_A_03_SURFpXRF</v>
      </c>
    </row>
    <row r="15" spans="1:3">
      <c r="A15" s="4" t="s">
        <v>79</v>
      </c>
      <c r="B15" s="4" t="s">
        <v>78</v>
      </c>
      <c r="C15" s="5" t="str">
        <f>C14</f>
        <v>EL31998_2020_A_03_SURFpXRF</v>
      </c>
    </row>
    <row r="16" spans="1:3">
      <c r="A16" s="4" t="s">
        <v>80</v>
      </c>
      <c r="B16" s="4" t="s">
        <v>81</v>
      </c>
      <c r="C16" s="5" t="s">
        <v>82</v>
      </c>
    </row>
    <row r="17" spans="1:6">
      <c r="A17" s="4" t="s">
        <v>83</v>
      </c>
      <c r="B17" s="4" t="s">
        <v>84</v>
      </c>
      <c r="C17" s="5" t="s">
        <v>85</v>
      </c>
    </row>
    <row r="18" spans="1:6">
      <c r="A18" s="4" t="s">
        <v>86</v>
      </c>
      <c r="B18" s="4" t="s">
        <v>87</v>
      </c>
      <c r="C18" s="5" t="s">
        <v>88</v>
      </c>
    </row>
    <row r="19" spans="1:6">
      <c r="A19" s="4" t="s">
        <v>89</v>
      </c>
      <c r="B19" s="4" t="s">
        <v>90</v>
      </c>
      <c r="C19" s="5" t="s">
        <v>91</v>
      </c>
    </row>
    <row r="20" spans="1:6">
      <c r="A20" s="4" t="s">
        <v>92</v>
      </c>
      <c r="B20" s="4" t="s">
        <v>93</v>
      </c>
      <c r="C20" s="5" t="s">
        <v>94</v>
      </c>
    </row>
    <row r="21" spans="1:6">
      <c r="A21" s="4" t="s">
        <v>95</v>
      </c>
      <c r="B21" s="4" t="s">
        <v>96</v>
      </c>
      <c r="C21" s="5">
        <v>53</v>
      </c>
    </row>
    <row r="22" spans="1:6">
      <c r="A22" s="4" t="s">
        <v>97</v>
      </c>
      <c r="B22" s="4" t="s">
        <v>98</v>
      </c>
      <c r="C22" s="5" t="s">
        <v>136</v>
      </c>
    </row>
    <row r="23" spans="1:6">
      <c r="A23" s="4" t="s">
        <v>100</v>
      </c>
      <c r="B23" s="4" t="s">
        <v>101</v>
      </c>
      <c r="C23" s="5" t="s">
        <v>102</v>
      </c>
    </row>
    <row r="24" spans="1:6">
      <c r="A24" s="4" t="s">
        <v>103</v>
      </c>
      <c r="B24" s="1" t="s">
        <v>104</v>
      </c>
      <c r="C24" s="9" t="s">
        <v>105</v>
      </c>
      <c r="D24" s="1" t="s">
        <v>106</v>
      </c>
      <c r="E24" s="1"/>
      <c r="F24" s="1"/>
    </row>
    <row r="25" spans="1:6">
      <c r="A25" s="4" t="s">
        <v>107</v>
      </c>
      <c r="B25" s="1" t="s">
        <v>108</v>
      </c>
      <c r="C25" s="9" t="s">
        <v>105</v>
      </c>
      <c r="D25" s="1" t="s">
        <v>109</v>
      </c>
      <c r="E25" s="1" t="s">
        <v>106</v>
      </c>
      <c r="F25" s="1" t="s">
        <v>110</v>
      </c>
    </row>
    <row r="26" spans="1:6">
      <c r="A26" s="4" t="s">
        <v>111</v>
      </c>
      <c r="B26" s="1" t="s">
        <v>112</v>
      </c>
      <c r="C26" s="9" t="s">
        <v>105</v>
      </c>
      <c r="D26" s="1" t="s">
        <v>113</v>
      </c>
      <c r="E26" s="1" t="s">
        <v>106</v>
      </c>
      <c r="F26" s="1" t="s">
        <v>114</v>
      </c>
    </row>
    <row r="27" spans="1:6">
      <c r="A27" s="4" t="s">
        <v>121</v>
      </c>
      <c r="B27" s="4" t="s">
        <v>122</v>
      </c>
      <c r="C27" s="5" t="s">
        <v>137</v>
      </c>
    </row>
    <row r="28" spans="1:6">
      <c r="A28" s="4" t="s">
        <v>124</v>
      </c>
      <c r="B28" s="4" t="s">
        <v>125</v>
      </c>
      <c r="C28" s="5" t="s">
        <v>102</v>
      </c>
    </row>
    <row r="29" spans="1:6">
      <c r="A29" s="4" t="s">
        <v>128</v>
      </c>
      <c r="B29" s="4" t="s">
        <v>129</v>
      </c>
      <c r="C29" s="5" t="s">
        <v>136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zoomScaleNormal="100" workbookViewId="0">
      <selection activeCell="F10" sqref="F10"/>
    </sheetView>
  </sheetViews>
  <sheetFormatPr defaultRowHeight="12.75"/>
  <cols>
    <col min="1" max="1" width="7.140625" customWidth="1"/>
    <col min="2" max="2" width="26.5703125" customWidth="1"/>
    <col min="3" max="3" width="29.7109375" customWidth="1"/>
    <col min="4" max="1025" width="11.5703125"/>
  </cols>
  <sheetData>
    <row r="1" spans="1:3" ht="13.5">
      <c r="A1" s="12" t="s">
        <v>51</v>
      </c>
      <c r="B1" t="s">
        <v>52</v>
      </c>
      <c r="C1" s="5">
        <f>SURFpXRF!C1</f>
        <v>1</v>
      </c>
    </row>
    <row r="2" spans="1:3" ht="13.5">
      <c r="A2" s="12" t="s">
        <v>138</v>
      </c>
      <c r="B2" t="s">
        <v>54</v>
      </c>
      <c r="C2" s="13">
        <f>SURFpXRF!C2</f>
        <v>44038</v>
      </c>
    </row>
    <row r="3" spans="1:3" ht="13.5">
      <c r="A3" s="12" t="s">
        <v>139</v>
      </c>
      <c r="B3" t="s">
        <v>56</v>
      </c>
      <c r="C3" s="13">
        <f>SURFpXRF!C3</f>
        <v>43988</v>
      </c>
    </row>
    <row r="4" spans="1:3" ht="13.5">
      <c r="A4" s="12" t="s">
        <v>140</v>
      </c>
      <c r="B4" t="s">
        <v>58</v>
      </c>
      <c r="C4" s="13" t="str">
        <f>SURFpXRF!C4</f>
        <v>NT</v>
      </c>
    </row>
    <row r="5" spans="1:3" ht="13.5">
      <c r="A5" s="12" t="s">
        <v>141</v>
      </c>
      <c r="B5" t="s">
        <v>60</v>
      </c>
      <c r="C5" s="13" t="str">
        <f>SURFpXRF!C5</f>
        <v>EL31998</v>
      </c>
    </row>
    <row r="6" spans="1:3" ht="13.5">
      <c r="A6" s="12" t="s">
        <v>142</v>
      </c>
      <c r="B6" t="s">
        <v>62</v>
      </c>
      <c r="C6" s="13" t="str">
        <f>SURFpXRF!C6</f>
        <v>Magnet Exploration Pty Ltd</v>
      </c>
    </row>
    <row r="7" spans="1:3" ht="13.5">
      <c r="A7" s="12" t="s">
        <v>143</v>
      </c>
      <c r="B7" t="s">
        <v>64</v>
      </c>
      <c r="C7" s="13" t="str">
        <f>SURFpXRF!C7</f>
        <v>Elkedra West</v>
      </c>
    </row>
    <row r="8" spans="1:3" ht="13.5">
      <c r="A8" s="12" t="s">
        <v>144</v>
      </c>
      <c r="B8" t="s">
        <v>66</v>
      </c>
      <c r="C8" s="13" t="str">
        <f>SURFpXRF!C8</f>
        <v>EARTH AI Operations Pty Ltd</v>
      </c>
    </row>
    <row r="9" spans="1:3" ht="13.5">
      <c r="A9" s="12" t="s">
        <v>145</v>
      </c>
      <c r="B9" t="s">
        <v>72</v>
      </c>
      <c r="C9" s="13" t="str">
        <f>SURFpXRF!C11</f>
        <v>DS1</v>
      </c>
    </row>
    <row r="10" spans="1:3" ht="13.5">
      <c r="A10" s="12" t="s">
        <v>146</v>
      </c>
      <c r="B10" t="s">
        <v>74</v>
      </c>
      <c r="C10" s="14">
        <v>4568</v>
      </c>
    </row>
    <row r="11" spans="1:3" ht="13.5">
      <c r="A11" s="12" t="s">
        <v>147</v>
      </c>
      <c r="B11" t="s">
        <v>76</v>
      </c>
      <c r="C11" s="13">
        <f>SURFpXRF!C13</f>
        <v>44038</v>
      </c>
    </row>
    <row r="12" spans="1:3" ht="13.5">
      <c r="A12" s="12" t="s">
        <v>148</v>
      </c>
      <c r="B12" t="s">
        <v>149</v>
      </c>
      <c r="C12" s="15" t="str">
        <f>C5&amp;"_2020_A_04_SURFAI"</f>
        <v>EL31998_2020_A_04_SURFAI</v>
      </c>
    </row>
    <row r="13" spans="1:3" ht="13.5">
      <c r="A13" s="12" t="s">
        <v>150</v>
      </c>
      <c r="B13" t="s">
        <v>149</v>
      </c>
      <c r="C13" s="15" t="str">
        <f>C12</f>
        <v>EL31998_2020_A_04_SURFAI</v>
      </c>
    </row>
    <row r="14" spans="1:3" ht="13.5">
      <c r="A14" s="12" t="s">
        <v>151</v>
      </c>
      <c r="B14" t="s">
        <v>81</v>
      </c>
      <c r="C14" s="15" t="s">
        <v>82</v>
      </c>
    </row>
    <row r="15" spans="1:3" ht="13.5">
      <c r="A15" s="12" t="s">
        <v>83</v>
      </c>
      <c r="B15" t="s">
        <v>84</v>
      </c>
      <c r="C15" s="15" t="s">
        <v>152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File Verification Listing</vt:lpstr>
      <vt:lpstr>SURFassay</vt:lpstr>
      <vt:lpstr>SURFpXRF</vt:lpstr>
      <vt:lpstr>SURFAI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Leigh, Joshua</dc:creator>
  <dc:description/>
  <cp:lastModifiedBy>Russell Copley</cp:lastModifiedBy>
  <cp:revision>7</cp:revision>
  <dcterms:created xsi:type="dcterms:W3CDTF">2020-06-25T22:20:44Z</dcterms:created>
  <dcterms:modified xsi:type="dcterms:W3CDTF">2020-09-24T00:13:45Z</dcterms:modified>
  <dc:language>en-AU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