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 defaultThemeVersion="124226"/>
  <bookViews>
    <workbookView xWindow="165" yWindow="15" windowWidth="26715" windowHeight="11640"/>
  </bookViews>
  <sheets>
    <sheet name="Indicative Product Recoveries" sheetId="1" r:id="rId1"/>
    <sheet name="Treatment Options-PFDs" sheetId="3" r:id="rId2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117" i="1"/>
  <c r="H117"/>
  <c r="G117"/>
  <c r="F117"/>
  <c r="E117"/>
  <c r="D117"/>
  <c r="C117"/>
  <c r="I106"/>
  <c r="H106"/>
  <c r="G106"/>
  <c r="F106"/>
  <c r="E106"/>
  <c r="D106"/>
  <c r="C106"/>
  <c r="I86"/>
  <c r="H86"/>
  <c r="G86"/>
  <c r="F86"/>
  <c r="E86"/>
  <c r="D86"/>
  <c r="C86"/>
  <c r="N76"/>
  <c r="M76"/>
  <c r="L76"/>
  <c r="I76"/>
  <c r="H76"/>
  <c r="G76"/>
  <c r="F76"/>
  <c r="E76"/>
  <c r="D76"/>
  <c r="C76"/>
  <c r="N64"/>
  <c r="M64"/>
  <c r="L64"/>
  <c r="I64"/>
  <c r="H64"/>
  <c r="G64"/>
  <c r="F64"/>
  <c r="E64"/>
  <c r="D64"/>
  <c r="C64"/>
  <c r="N53"/>
  <c r="M53"/>
  <c r="L53"/>
  <c r="I53"/>
  <c r="H53"/>
  <c r="G53"/>
  <c r="F53"/>
  <c r="E53"/>
  <c r="D53"/>
  <c r="C53"/>
  <c r="N38"/>
  <c r="M38"/>
  <c r="L38"/>
  <c r="I38"/>
  <c r="H38"/>
  <c r="G38"/>
  <c r="F38"/>
  <c r="E38"/>
  <c r="D38"/>
  <c r="C38"/>
  <c r="I25"/>
  <c r="H25"/>
  <c r="G25"/>
  <c r="F25"/>
  <c r="E25"/>
  <c r="D25"/>
  <c r="C25"/>
  <c r="I13"/>
  <c r="H13"/>
  <c r="G13"/>
  <c r="F13"/>
  <c r="E13"/>
  <c r="D13"/>
  <c r="C13"/>
</calcChain>
</file>

<file path=xl/sharedStrings.xml><?xml version="1.0" encoding="utf-8"?>
<sst xmlns="http://schemas.openxmlformats.org/spreadsheetml/2006/main" count="366" uniqueCount="82">
  <si>
    <t>Sample</t>
  </si>
  <si>
    <t>No.</t>
  </si>
  <si>
    <t>mg/L</t>
  </si>
  <si>
    <t>(mg/L)</t>
  </si>
  <si>
    <t>Schoenite</t>
  </si>
  <si>
    <t>Epsomite</t>
  </si>
  <si>
    <t>Thenardite</t>
  </si>
  <si>
    <t>(K2.Mg.2SO4.6H2O)</t>
  </si>
  <si>
    <t>(MgSO4.7H2O)</t>
  </si>
  <si>
    <t>Na2SO4</t>
  </si>
  <si>
    <t>Geo-NT027</t>
  </si>
  <si>
    <t>Geo-NT028</t>
  </si>
  <si>
    <t>Geo-NT029</t>
  </si>
  <si>
    <t>Geo-NT030</t>
  </si>
  <si>
    <t>Geo-NT031</t>
  </si>
  <si>
    <t>Geo-NT032</t>
  </si>
  <si>
    <t>Geo-NT033</t>
  </si>
  <si>
    <t>Geo-NT034</t>
  </si>
  <si>
    <t>Geo-NT035</t>
  </si>
  <si>
    <t>Geo-NT036</t>
  </si>
  <si>
    <t>Geo-NT037</t>
  </si>
  <si>
    <t>Geo-NT038</t>
  </si>
  <si>
    <t>Geo-NT046</t>
  </si>
  <si>
    <t>Geo-NT039</t>
  </si>
  <si>
    <t>Geo-NT040</t>
  </si>
  <si>
    <t>Geo-NT041</t>
  </si>
  <si>
    <t>Geo-NT042</t>
  </si>
  <si>
    <t>Geo-NT043</t>
  </si>
  <si>
    <t>Geo-NT044</t>
  </si>
  <si>
    <t>Geo-NT045</t>
  </si>
  <si>
    <t>Geo-NT047</t>
  </si>
  <si>
    <t>Geo-NT048</t>
  </si>
  <si>
    <t>Geo-NT049</t>
  </si>
  <si>
    <t>Note: Schoenite and Epsomite Estimates are Based on Treatment Option 1; Thenardite Estimates are Based on Treatment Option 2</t>
    <phoneticPr fontId="15" type="noConversion"/>
  </si>
  <si>
    <t>Geo-NT050</t>
  </si>
  <si>
    <t>Geo-NT051</t>
  </si>
  <si>
    <t>Geo-NT052</t>
  </si>
  <si>
    <t>Geo-NT053</t>
  </si>
  <si>
    <t>Geo-NT054</t>
  </si>
  <si>
    <t>Geo-NT055</t>
  </si>
  <si>
    <t>Geo-NT056</t>
  </si>
  <si>
    <t>Geo-NT057</t>
  </si>
  <si>
    <t>Geo-NT058</t>
  </si>
  <si>
    <t>Geo-NT059</t>
  </si>
  <si>
    <t>Geo-NT001</t>
  </si>
  <si>
    <t>Geo-NT060</t>
  </si>
  <si>
    <t>Geo-NT061</t>
  </si>
  <si>
    <t>Geo-NT062</t>
  </si>
  <si>
    <t>Geo Ref.</t>
  </si>
  <si>
    <t>Indicative Product Recovery Rate (T/ML)</t>
  </si>
  <si>
    <t>Average</t>
  </si>
  <si>
    <t>Table 14. Curtin Springs North Lake in Curtin Springs Cluster</t>
  </si>
  <si>
    <r>
      <t>Table 10. Highway Lake in West</t>
    </r>
    <r>
      <rPr>
        <b/>
        <sz val="12"/>
        <color indexed="8"/>
        <rFont val="Calibri"/>
        <family val="2"/>
      </rPr>
      <t>ern</t>
    </r>
    <r>
      <rPr>
        <b/>
        <sz val="12"/>
        <color theme="1"/>
        <rFont val="Calibri"/>
        <family val="2"/>
        <scheme val="minor"/>
      </rPr>
      <t xml:space="preserve"> Cluster</t>
    </r>
    <phoneticPr fontId="15" type="noConversion"/>
  </si>
  <si>
    <r>
      <t>Table 11. Swansons Lake in West</t>
    </r>
    <r>
      <rPr>
        <b/>
        <sz val="12"/>
        <color indexed="8"/>
        <rFont val="Calibri"/>
        <family val="2"/>
      </rPr>
      <t>ern</t>
    </r>
    <r>
      <rPr>
        <b/>
        <sz val="12"/>
        <color theme="1"/>
        <rFont val="Calibri"/>
        <family val="2"/>
        <scheme val="minor"/>
      </rPr>
      <t xml:space="preserve"> Cluster</t>
    </r>
    <phoneticPr fontId="15" type="noConversion"/>
  </si>
  <si>
    <r>
      <t>Table 12. Rods Lake in West</t>
    </r>
    <r>
      <rPr>
        <b/>
        <sz val="12"/>
        <color indexed="8"/>
        <rFont val="Calibri"/>
        <family val="2"/>
      </rPr>
      <t xml:space="preserve">ern </t>
    </r>
    <r>
      <rPr>
        <b/>
        <sz val="12"/>
        <color theme="1"/>
        <rFont val="Calibri"/>
        <family val="2"/>
        <scheme val="minor"/>
      </rPr>
      <t>Cluster</t>
    </r>
    <phoneticPr fontId="15" type="noConversion"/>
  </si>
  <si>
    <t>Table 13. Malle Well Lake in Curtin Springs Cluster</t>
    <phoneticPr fontId="15" type="noConversion"/>
  </si>
  <si>
    <t xml:space="preserve">             Indicative Product Recovery Rate (T/ML)</t>
    <phoneticPr fontId="15" type="noConversion"/>
  </si>
  <si>
    <t xml:space="preserve">     Technically Feasible Treatment Options for Recovery of Potassium &amp; Other Salts of Value from Karinga Creek Drainage Basin Brines</t>
    <phoneticPr fontId="15" type="noConversion"/>
  </si>
  <si>
    <t>Geo:71(1989)</t>
  </si>
  <si>
    <t>Geo:2IB211(1989)</t>
  </si>
  <si>
    <t>Geo:2IIB133(1989)</t>
  </si>
  <si>
    <t>Geo:IB65(1989)</t>
  </si>
  <si>
    <t>Geo: 2IB212(1989)</t>
  </si>
  <si>
    <t>Geo: 5IB86(1990)</t>
  </si>
  <si>
    <t>Geo: 5IB87(1990)</t>
  </si>
  <si>
    <t>Water</t>
  </si>
  <si>
    <t>type</t>
  </si>
  <si>
    <r>
      <t>RJU</t>
    </r>
    <r>
      <rPr>
        <b/>
        <sz val="12"/>
        <color theme="3" tint="-0.249977111117893"/>
        <rFont val="Arial"/>
        <family val="2"/>
      </rPr>
      <t>-</t>
    </r>
    <r>
      <rPr>
        <b/>
        <sz val="12"/>
        <color indexed="18"/>
        <rFont val="Arial"/>
        <family val="2"/>
      </rPr>
      <t xml:space="preserve"> Indicative Recovery of Primary Products from Treatment of Karinga Creek Drainage Brines (GEO, 30/06/10)</t>
    </r>
    <phoneticPr fontId="15" type="noConversion"/>
  </si>
  <si>
    <r>
      <t>Table 5. Mininggera Lake in West</t>
    </r>
    <r>
      <rPr>
        <b/>
        <sz val="12"/>
        <color indexed="8"/>
        <rFont val="Calibri"/>
        <family val="2"/>
      </rPr>
      <t>ern</t>
    </r>
    <r>
      <rPr>
        <b/>
        <sz val="12"/>
        <color theme="1"/>
        <rFont val="Calibri"/>
        <family val="2"/>
        <scheme val="minor"/>
      </rPr>
      <t xml:space="preserve"> Cluster</t>
    </r>
    <phoneticPr fontId="15" type="noConversion"/>
  </si>
  <si>
    <r>
      <t>Table 6. Curtin Boundary Lake in West</t>
    </r>
    <r>
      <rPr>
        <b/>
        <sz val="12"/>
        <color indexed="8"/>
        <rFont val="Calibri"/>
        <family val="2"/>
      </rPr>
      <t>ern</t>
    </r>
    <r>
      <rPr>
        <b/>
        <sz val="12"/>
        <color theme="1"/>
        <rFont val="Calibri"/>
        <family val="2"/>
        <scheme val="minor"/>
      </rPr>
      <t xml:space="preserve"> Cluster</t>
    </r>
    <phoneticPr fontId="15" type="noConversion"/>
  </si>
  <si>
    <r>
      <t>Table 7. Skinny Lake in West</t>
    </r>
    <r>
      <rPr>
        <b/>
        <sz val="12"/>
        <color indexed="8"/>
        <rFont val="Calibri"/>
        <family val="2"/>
      </rPr>
      <t>ern</t>
    </r>
    <r>
      <rPr>
        <b/>
        <sz val="12"/>
        <color theme="1"/>
        <rFont val="Calibri"/>
        <family val="2"/>
        <scheme val="minor"/>
      </rPr>
      <t xml:space="preserve"> Cluster</t>
    </r>
    <phoneticPr fontId="15" type="noConversion"/>
  </si>
  <si>
    <r>
      <t>Table 8. Lyndavale West Lake in West</t>
    </r>
    <r>
      <rPr>
        <b/>
        <sz val="12"/>
        <color indexed="8"/>
        <rFont val="Calibri"/>
        <family val="2"/>
      </rPr>
      <t>ern</t>
    </r>
    <r>
      <rPr>
        <b/>
        <sz val="12"/>
        <color theme="1"/>
        <rFont val="Calibri"/>
        <family val="2"/>
        <scheme val="minor"/>
      </rPr>
      <t xml:space="preserve"> Cluster</t>
    </r>
    <phoneticPr fontId="15" type="noConversion"/>
  </si>
  <si>
    <r>
      <t>Table 9. Curtin Island Lake in West</t>
    </r>
    <r>
      <rPr>
        <b/>
        <sz val="12"/>
        <color indexed="8"/>
        <rFont val="Calibri"/>
        <family val="2"/>
      </rPr>
      <t>ern</t>
    </r>
    <r>
      <rPr>
        <b/>
        <sz val="12"/>
        <color theme="1"/>
        <rFont val="Calibri"/>
        <family val="2"/>
        <scheme val="minor"/>
      </rPr>
      <t xml:space="preserve"> Cluster</t>
    </r>
    <phoneticPr fontId="15" type="noConversion"/>
  </si>
  <si>
    <t>Rum Jungle</t>
  </si>
  <si>
    <t>Na</t>
  </si>
  <si>
    <t>K</t>
  </si>
  <si>
    <t>Mg</t>
  </si>
  <si>
    <t>Ca</t>
  </si>
  <si>
    <t>HCO3</t>
  </si>
  <si>
    <t>SO4</t>
  </si>
  <si>
    <t>Cl</t>
  </si>
  <si>
    <t>TDS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</si>
</sst>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color rgb="FF0070C0"/>
      <name val="Arial"/>
      <family val="2"/>
    </font>
    <font>
      <b/>
      <sz val="12"/>
      <color theme="3" tint="-0.249977111117893"/>
      <name val="Arial"/>
      <family val="2"/>
    </font>
    <font>
      <b/>
      <sz val="12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Verdana"/>
      <family val="2"/>
    </font>
    <font>
      <b/>
      <sz val="12"/>
      <color indexed="18"/>
      <name val="Arial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0">
    <xf numFmtId="0" fontId="0" fillId="0" borderId="0" xfId="0"/>
    <xf numFmtId="0" fontId="2" fillId="0" borderId="0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1" fontId="4" fillId="0" borderId="1" xfId="1" applyNumberFormat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14" xfId="1" applyFont="1" applyFill="1" applyBorder="1" applyAlignment="1">
      <alignment horizontal="center"/>
    </xf>
    <xf numFmtId="0" fontId="3" fillId="0" borderId="20" xfId="1" applyFont="1" applyFill="1" applyBorder="1" applyAlignment="1">
      <alignment horizontal="center"/>
    </xf>
    <xf numFmtId="0" fontId="3" fillId="0" borderId="21" xfId="1" applyFont="1" applyFill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0" fontId="4" fillId="0" borderId="3" xfId="1" applyFont="1" applyBorder="1" applyAlignment="1">
      <alignment horizontal="center"/>
    </xf>
    <xf numFmtId="1" fontId="4" fillId="0" borderId="3" xfId="1" applyNumberFormat="1" applyFont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4" fillId="0" borderId="7" xfId="1" applyFont="1" applyBorder="1" applyAlignment="1">
      <alignment horizontal="center"/>
    </xf>
    <xf numFmtId="1" fontId="4" fillId="0" borderId="7" xfId="1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1" fontId="4" fillId="0" borderId="0" xfId="1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" fontId="4" fillId="0" borderId="1" xfId="1" applyNumberFormat="1" applyFont="1" applyFill="1" applyBorder="1" applyAlignment="1">
      <alignment horizontal="center"/>
    </xf>
    <xf numFmtId="1" fontId="4" fillId="0" borderId="7" xfId="1" applyNumberFormat="1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0" fillId="0" borderId="0" xfId="0" applyFont="1"/>
    <xf numFmtId="0" fontId="7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1" applyFont="1"/>
    <xf numFmtId="0" fontId="9" fillId="0" borderId="0" xfId="0" applyFont="1"/>
    <xf numFmtId="0" fontId="2" fillId="0" borderId="24" xfId="1" applyFont="1" applyFill="1" applyBorder="1" applyAlignment="1">
      <alignment horizontal="center"/>
    </xf>
    <xf numFmtId="0" fontId="3" fillId="0" borderId="25" xfId="1" applyFont="1" applyFill="1" applyBorder="1" applyAlignment="1">
      <alignment horizontal="center"/>
    </xf>
    <xf numFmtId="0" fontId="3" fillId="0" borderId="26" xfId="1" applyFont="1" applyFill="1" applyBorder="1" applyAlignment="1">
      <alignment horizontal="center"/>
    </xf>
    <xf numFmtId="1" fontId="4" fillId="0" borderId="27" xfId="1" applyNumberFormat="1" applyFont="1" applyBorder="1" applyAlignment="1">
      <alignment horizontal="center"/>
    </xf>
    <xf numFmtId="1" fontId="4" fillId="0" borderId="28" xfId="1" applyNumberFormat="1" applyFont="1" applyBorder="1" applyAlignment="1">
      <alignment horizontal="center"/>
    </xf>
    <xf numFmtId="1" fontId="4" fillId="0" borderId="29" xfId="1" applyNumberFormat="1" applyFont="1" applyBorder="1" applyAlignment="1">
      <alignment horizontal="center"/>
    </xf>
    <xf numFmtId="1" fontId="4" fillId="0" borderId="30" xfId="1" applyNumberFormat="1" applyFont="1" applyBorder="1" applyAlignment="1">
      <alignment horizontal="center"/>
    </xf>
    <xf numFmtId="0" fontId="2" fillId="0" borderId="31" xfId="1" applyFont="1" applyFill="1" applyBorder="1"/>
    <xf numFmtId="0" fontId="2" fillId="0" borderId="23" xfId="1" applyFont="1" applyFill="1" applyBorder="1" applyAlignment="1">
      <alignment horizontal="center"/>
    </xf>
    <xf numFmtId="0" fontId="5" fillId="0" borderId="19" xfId="1" applyFont="1" applyFill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1" fontId="4" fillId="0" borderId="26" xfId="1" applyNumberFormat="1" applyFont="1" applyBorder="1" applyAlignment="1">
      <alignment horizontal="center"/>
    </xf>
    <xf numFmtId="1" fontId="4" fillId="0" borderId="32" xfId="1" applyNumberFormat="1" applyFont="1" applyBorder="1" applyAlignment="1">
      <alignment horizontal="center"/>
    </xf>
    <xf numFmtId="1" fontId="4" fillId="0" borderId="29" xfId="1" applyNumberFormat="1" applyFont="1" applyFill="1" applyBorder="1" applyAlignment="1">
      <alignment horizontal="center"/>
    </xf>
    <xf numFmtId="1" fontId="4" fillId="0" borderId="30" xfId="1" applyNumberFormat="1" applyFont="1" applyFill="1" applyBorder="1" applyAlignment="1">
      <alignment horizontal="center"/>
    </xf>
    <xf numFmtId="0" fontId="12" fillId="0" borderId="0" xfId="1" applyFont="1"/>
    <xf numFmtId="0" fontId="1" fillId="0" borderId="0" xfId="1"/>
    <xf numFmtId="0" fontId="1" fillId="0" borderId="0" xfId="1" applyFont="1"/>
    <xf numFmtId="0" fontId="1" fillId="0" borderId="4" xfId="1" applyBorder="1" applyAlignment="1">
      <alignment horizontal="center"/>
    </xf>
    <xf numFmtId="0" fontId="1" fillId="0" borderId="9" xfId="1" applyFont="1" applyBorder="1"/>
    <xf numFmtId="0" fontId="1" fillId="0" borderId="10" xfId="1" applyFont="1" applyBorder="1"/>
    <xf numFmtId="0" fontId="1" fillId="0" borderId="16" xfId="1" applyBorder="1" applyAlignment="1">
      <alignment horizontal="center"/>
    </xf>
    <xf numFmtId="0" fontId="1" fillId="0" borderId="19" xfId="1" applyBorder="1" applyAlignment="1">
      <alignment horizontal="center"/>
    </xf>
    <xf numFmtId="0" fontId="10" fillId="0" borderId="21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1" fillId="0" borderId="17" xfId="1" applyBorder="1" applyAlignment="1">
      <alignment horizontal="center"/>
    </xf>
    <xf numFmtId="164" fontId="13" fillId="0" borderId="17" xfId="1" applyNumberFormat="1" applyFont="1" applyBorder="1" applyAlignment="1">
      <alignment horizontal="center"/>
    </xf>
    <xf numFmtId="164" fontId="13" fillId="0" borderId="3" xfId="1" applyNumberFormat="1" applyFont="1" applyBorder="1" applyAlignment="1">
      <alignment horizontal="center"/>
    </xf>
    <xf numFmtId="164" fontId="13" fillId="0" borderId="18" xfId="1" applyNumberFormat="1" applyFont="1" applyBorder="1" applyAlignment="1">
      <alignment horizontal="center"/>
    </xf>
    <xf numFmtId="0" fontId="1" fillId="0" borderId="12" xfId="1" applyBorder="1" applyAlignment="1">
      <alignment horizontal="center"/>
    </xf>
    <xf numFmtId="164" fontId="13" fillId="0" borderId="12" xfId="1" applyNumberFormat="1" applyFont="1" applyBorder="1" applyAlignment="1">
      <alignment horizontal="center"/>
    </xf>
    <xf numFmtId="164" fontId="13" fillId="0" borderId="1" xfId="1" applyNumberFormat="1" applyFont="1" applyBorder="1" applyAlignment="1">
      <alignment horizontal="center"/>
    </xf>
    <xf numFmtId="164" fontId="13" fillId="0" borderId="13" xfId="1" applyNumberFormat="1" applyFont="1" applyBorder="1" applyAlignment="1">
      <alignment horizontal="center"/>
    </xf>
    <xf numFmtId="164" fontId="13" fillId="0" borderId="6" xfId="1" applyNumberFormat="1" applyFont="1" applyBorder="1" applyAlignment="1">
      <alignment horizontal="center"/>
    </xf>
    <xf numFmtId="164" fontId="13" fillId="0" borderId="7" xfId="1" applyNumberFormat="1" applyFont="1" applyBorder="1" applyAlignment="1">
      <alignment horizontal="center"/>
    </xf>
    <xf numFmtId="164" fontId="13" fillId="0" borderId="8" xfId="1" applyNumberFormat="1" applyFont="1" applyBorder="1" applyAlignment="1">
      <alignment horizontal="center"/>
    </xf>
    <xf numFmtId="0" fontId="1" fillId="0" borderId="0" xfId="1" applyBorder="1" applyAlignment="1">
      <alignment horizontal="center"/>
    </xf>
    <xf numFmtId="164" fontId="13" fillId="0" borderId="0" xfId="1" applyNumberFormat="1" applyFont="1" applyBorder="1" applyAlignment="1">
      <alignment horizontal="center"/>
    </xf>
    <xf numFmtId="0" fontId="1" fillId="0" borderId="6" xfId="1" applyBorder="1" applyAlignment="1">
      <alignment horizontal="center"/>
    </xf>
    <xf numFmtId="0" fontId="0" fillId="0" borderId="12" xfId="0" applyBorder="1" applyAlignment="1">
      <alignment horizontal="center"/>
    </xf>
    <xf numFmtId="0" fontId="11" fillId="0" borderId="0" xfId="1" applyFont="1" applyBorder="1" applyAlignment="1">
      <alignment horizontal="center"/>
    </xf>
    <xf numFmtId="164" fontId="13" fillId="0" borderId="23" xfId="1" applyNumberFormat="1" applyFont="1" applyBorder="1" applyAlignment="1">
      <alignment horizontal="center"/>
    </xf>
    <xf numFmtId="164" fontId="13" fillId="0" borderId="2" xfId="1" applyNumberFormat="1" applyFont="1" applyBorder="1" applyAlignment="1">
      <alignment horizontal="center"/>
    </xf>
    <xf numFmtId="164" fontId="13" fillId="0" borderId="11" xfId="1" applyNumberFormat="1" applyFont="1" applyBorder="1" applyAlignment="1">
      <alignment horizontal="center"/>
    </xf>
    <xf numFmtId="164" fontId="13" fillId="0" borderId="19" xfId="1" applyNumberFormat="1" applyFont="1" applyBorder="1" applyAlignment="1">
      <alignment horizontal="center"/>
    </xf>
    <xf numFmtId="164" fontId="13" fillId="0" borderId="21" xfId="1" applyNumberFormat="1" applyFont="1" applyBorder="1" applyAlignment="1">
      <alignment horizontal="center"/>
    </xf>
    <xf numFmtId="164" fontId="13" fillId="0" borderId="22" xfId="1" applyNumberFormat="1" applyFont="1" applyBorder="1" applyAlignment="1">
      <alignment horizontal="center"/>
    </xf>
    <xf numFmtId="164" fontId="14" fillId="0" borderId="17" xfId="1" applyNumberFormat="1" applyFont="1" applyBorder="1" applyAlignment="1">
      <alignment horizontal="center"/>
    </xf>
    <xf numFmtId="164" fontId="14" fillId="0" borderId="3" xfId="1" applyNumberFormat="1" applyFont="1" applyBorder="1" applyAlignment="1">
      <alignment horizontal="center"/>
    </xf>
    <xf numFmtId="164" fontId="14" fillId="0" borderId="18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2" fillId="0" borderId="0" xfId="1" applyFont="1" applyFill="1"/>
    <xf numFmtId="0" fontId="1" fillId="0" borderId="0" xfId="1" applyFill="1"/>
    <xf numFmtId="0" fontId="1" fillId="0" borderId="0" xfId="1" applyFont="1" applyFill="1"/>
    <xf numFmtId="0" fontId="0" fillId="0" borderId="0" xfId="0" applyFill="1"/>
    <xf numFmtId="0" fontId="1" fillId="0" borderId="4" xfId="1" applyFill="1" applyBorder="1" applyAlignment="1">
      <alignment horizontal="center"/>
    </xf>
    <xf numFmtId="0" fontId="1" fillId="0" borderId="9" xfId="1" applyFont="1" applyFill="1" applyBorder="1"/>
    <xf numFmtId="0" fontId="1" fillId="0" borderId="10" xfId="1" applyFont="1" applyFill="1" applyBorder="1"/>
    <xf numFmtId="0" fontId="1" fillId="0" borderId="16" xfId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1" fillId="0" borderId="19" xfId="1" applyFill="1" applyBorder="1" applyAlignment="1">
      <alignment horizontal="center"/>
    </xf>
    <xf numFmtId="0" fontId="2" fillId="0" borderId="20" xfId="1" applyFont="1" applyFill="1" applyBorder="1" applyAlignment="1">
      <alignment horizontal="center"/>
    </xf>
    <xf numFmtId="0" fontId="10" fillId="0" borderId="21" xfId="1" applyFont="1" applyFill="1" applyBorder="1" applyAlignment="1">
      <alignment horizontal="center"/>
    </xf>
    <xf numFmtId="0" fontId="10" fillId="0" borderId="22" xfId="1" applyFont="1" applyFill="1" applyBorder="1" applyAlignment="1">
      <alignment horizontal="center"/>
    </xf>
    <xf numFmtId="0" fontId="1" fillId="0" borderId="17" xfId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1" fontId="4" fillId="0" borderId="3" xfId="1" applyNumberFormat="1" applyFont="1" applyFill="1" applyBorder="1" applyAlignment="1">
      <alignment horizontal="center"/>
    </xf>
    <xf numFmtId="1" fontId="4" fillId="0" borderId="27" xfId="1" applyNumberFormat="1" applyFont="1" applyFill="1" applyBorder="1" applyAlignment="1">
      <alignment horizontal="center"/>
    </xf>
    <xf numFmtId="164" fontId="13" fillId="0" borderId="17" xfId="1" applyNumberFormat="1" applyFont="1" applyFill="1" applyBorder="1" applyAlignment="1">
      <alignment horizontal="center"/>
    </xf>
    <xf numFmtId="164" fontId="13" fillId="0" borderId="3" xfId="1" applyNumberFormat="1" applyFont="1" applyFill="1" applyBorder="1" applyAlignment="1">
      <alignment horizontal="center"/>
    </xf>
    <xf numFmtId="164" fontId="13" fillId="0" borderId="18" xfId="1" applyNumberFormat="1" applyFont="1" applyFill="1" applyBorder="1" applyAlignment="1">
      <alignment horizontal="center"/>
    </xf>
    <xf numFmtId="0" fontId="1" fillId="0" borderId="12" xfId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164" fontId="13" fillId="0" borderId="12" xfId="1" applyNumberFormat="1" applyFont="1" applyFill="1" applyBorder="1" applyAlignment="1">
      <alignment horizontal="center"/>
    </xf>
    <xf numFmtId="164" fontId="13" fillId="0" borderId="1" xfId="1" applyNumberFormat="1" applyFont="1" applyFill="1" applyBorder="1" applyAlignment="1">
      <alignment horizontal="center"/>
    </xf>
    <xf numFmtId="164" fontId="13" fillId="0" borderId="13" xfId="1" applyNumberFormat="1" applyFont="1" applyFill="1" applyBorder="1" applyAlignment="1">
      <alignment horizontal="center"/>
    </xf>
    <xf numFmtId="164" fontId="6" fillId="0" borderId="17" xfId="0" applyNumberFormat="1" applyFont="1" applyFill="1" applyBorder="1" applyAlignment="1">
      <alignment horizontal="center"/>
    </xf>
    <xf numFmtId="164" fontId="6" fillId="0" borderId="33" xfId="0" applyNumberFormat="1" applyFont="1" applyFill="1" applyBorder="1" applyAlignment="1">
      <alignment horizontal="center"/>
    </xf>
    <xf numFmtId="164" fontId="6" fillId="0" borderId="34" xfId="0" applyNumberFormat="1" applyFont="1" applyFill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2" fillId="0" borderId="7" xfId="1" applyFont="1" applyFill="1" applyBorder="1" applyAlignment="1">
      <alignment horizontal="center"/>
    </xf>
    <xf numFmtId="164" fontId="13" fillId="0" borderId="6" xfId="1" applyNumberFormat="1" applyFont="1" applyFill="1" applyBorder="1" applyAlignment="1">
      <alignment horizontal="center"/>
    </xf>
    <xf numFmtId="164" fontId="13" fillId="0" borderId="7" xfId="1" applyNumberFormat="1" applyFont="1" applyFill="1" applyBorder="1" applyAlignment="1">
      <alignment horizontal="center"/>
    </xf>
    <xf numFmtId="164" fontId="13" fillId="0" borderId="8" xfId="1" applyNumberFormat="1" applyFont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1" fontId="4" fillId="0" borderId="0" xfId="1" applyNumberFormat="1" applyFont="1" applyFill="1" applyBorder="1" applyAlignment="1">
      <alignment horizontal="center"/>
    </xf>
    <xf numFmtId="164" fontId="13" fillId="0" borderId="0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11" fillId="0" borderId="12" xfId="1" applyFont="1" applyFill="1" applyBorder="1" applyAlignment="1">
      <alignment horizontal="center"/>
    </xf>
    <xf numFmtId="1" fontId="4" fillId="0" borderId="28" xfId="1" applyNumberFormat="1" applyFont="1" applyFill="1" applyBorder="1" applyAlignment="1">
      <alignment horizontal="center"/>
    </xf>
    <xf numFmtId="164" fontId="13" fillId="0" borderId="23" xfId="1" applyNumberFormat="1" applyFont="1" applyFill="1" applyBorder="1" applyAlignment="1">
      <alignment horizontal="center"/>
    </xf>
    <xf numFmtId="164" fontId="13" fillId="0" borderId="2" xfId="1" applyNumberFormat="1" applyFont="1" applyFill="1" applyBorder="1" applyAlignment="1">
      <alignment horizontal="center"/>
    </xf>
    <xf numFmtId="164" fontId="13" fillId="0" borderId="11" xfId="1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64" fontId="6" fillId="0" borderId="12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6" fillId="0" borderId="13" xfId="0" applyNumberFormat="1" applyFont="1" applyFill="1" applyBorder="1" applyAlignment="1">
      <alignment horizontal="center"/>
    </xf>
    <xf numFmtId="0" fontId="11" fillId="0" borderId="6" xfId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1" fontId="4" fillId="0" borderId="26" xfId="1" applyNumberFormat="1" applyFont="1" applyFill="1" applyBorder="1" applyAlignment="1">
      <alignment horizontal="center"/>
    </xf>
    <xf numFmtId="164" fontId="13" fillId="0" borderId="19" xfId="1" applyNumberFormat="1" applyFont="1" applyFill="1" applyBorder="1" applyAlignment="1">
      <alignment horizontal="center"/>
    </xf>
    <xf numFmtId="164" fontId="13" fillId="0" borderId="21" xfId="1" applyNumberFormat="1" applyFont="1" applyFill="1" applyBorder="1" applyAlignment="1">
      <alignment horizontal="center"/>
    </xf>
    <xf numFmtId="164" fontId="13" fillId="0" borderId="22" xfId="1" applyNumberFormat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16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189137</xdr:colOff>
      <xdr:row>10</xdr:row>
      <xdr:rowOff>54428</xdr:rowOff>
    </xdr:from>
    <xdr:to>
      <xdr:col>1</xdr:col>
      <xdr:colOff>533399</xdr:colOff>
      <xdr:row>13</xdr:row>
      <xdr:rowOff>76200</xdr:rowOff>
    </xdr:to>
    <xdr:sp macro="" textlink="">
      <xdr:nvSpPr>
        <xdr:cNvPr id="3" name="矩形 2"/>
        <xdr:cNvSpPr/>
      </xdr:nvSpPr>
      <xdr:spPr>
        <a:xfrm>
          <a:off x="2221137" y="1773161"/>
          <a:ext cx="1021595" cy="529772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altLang="zh-CN" sz="1000"/>
            <a:t>Evapo-Crystallisation Ponds</a:t>
          </a:r>
          <a:endParaRPr lang="zh-CN" altLang="en-US" sz="1000"/>
        </a:p>
      </xdr:txBody>
    </xdr:sp>
    <xdr:clientData/>
  </xdr:twoCellAnchor>
  <xdr:twoCellAnchor>
    <xdr:from>
      <xdr:col>1</xdr:col>
      <xdr:colOff>521404</xdr:colOff>
      <xdr:row>12</xdr:row>
      <xdr:rowOff>27659</xdr:rowOff>
    </xdr:from>
    <xdr:to>
      <xdr:col>2</xdr:col>
      <xdr:colOff>456732</xdr:colOff>
      <xdr:row>12</xdr:row>
      <xdr:rowOff>27659</xdr:rowOff>
    </xdr:to>
    <xdr:cxnSp macro="">
      <xdr:nvCxnSpPr>
        <xdr:cNvPr id="4" name="直接箭头连接符 3"/>
        <xdr:cNvCxnSpPr/>
      </xdr:nvCxnSpPr>
      <xdr:spPr>
        <a:xfrm>
          <a:off x="3230737" y="2085059"/>
          <a:ext cx="612662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502382</xdr:colOff>
      <xdr:row>11</xdr:row>
      <xdr:rowOff>98781</xdr:rowOff>
    </xdr:from>
    <xdr:ext cx="694784" cy="261610"/>
    <xdr:sp macro="" textlink="">
      <xdr:nvSpPr>
        <xdr:cNvPr id="5" name="TextBox 4"/>
        <xdr:cNvSpPr txBox="1"/>
      </xdr:nvSpPr>
      <xdr:spPr>
        <a:xfrm>
          <a:off x="3889049" y="1986848"/>
          <a:ext cx="69478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100"/>
            <a:t>NaCl Salt</a:t>
          </a:r>
        </a:p>
      </xdr:txBody>
    </xdr:sp>
    <xdr:clientData/>
  </xdr:oneCellAnchor>
  <xdr:twoCellAnchor>
    <xdr:from>
      <xdr:col>1</xdr:col>
      <xdr:colOff>5964</xdr:colOff>
      <xdr:row>13</xdr:row>
      <xdr:rowOff>76345</xdr:rowOff>
    </xdr:from>
    <xdr:to>
      <xdr:col>1</xdr:col>
      <xdr:colOff>8467</xdr:colOff>
      <xdr:row>16</xdr:row>
      <xdr:rowOff>33866</xdr:rowOff>
    </xdr:to>
    <xdr:cxnSp macro="">
      <xdr:nvCxnSpPr>
        <xdr:cNvPr id="7" name="直接箭头连接符 9"/>
        <xdr:cNvCxnSpPr/>
      </xdr:nvCxnSpPr>
      <xdr:spPr>
        <a:xfrm rot="16200000" flipH="1">
          <a:off x="2483788" y="2534587"/>
          <a:ext cx="465521" cy="250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1372</xdr:colOff>
      <xdr:row>8</xdr:row>
      <xdr:rowOff>62499</xdr:rowOff>
    </xdr:from>
    <xdr:to>
      <xdr:col>1</xdr:col>
      <xdr:colOff>2960</xdr:colOff>
      <xdr:row>10</xdr:row>
      <xdr:rowOff>46500</xdr:rowOff>
    </xdr:to>
    <xdr:cxnSp macro="">
      <xdr:nvCxnSpPr>
        <xdr:cNvPr id="8" name="直接箭头连接符 10"/>
        <xdr:cNvCxnSpPr/>
      </xdr:nvCxnSpPr>
      <xdr:spPr>
        <a:xfrm rot="5400000">
          <a:off x="11316340" y="1272906"/>
          <a:ext cx="365001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523733</xdr:colOff>
      <xdr:row>17</xdr:row>
      <xdr:rowOff>101600</xdr:rowOff>
    </xdr:from>
    <xdr:to>
      <xdr:col>2</xdr:col>
      <xdr:colOff>228600</xdr:colOff>
      <xdr:row>17</xdr:row>
      <xdr:rowOff>101741</xdr:rowOff>
    </xdr:to>
    <xdr:cxnSp macro="">
      <xdr:nvCxnSpPr>
        <xdr:cNvPr id="9" name="直接箭头连接符 11"/>
        <xdr:cNvCxnSpPr/>
      </xdr:nvCxnSpPr>
      <xdr:spPr>
        <a:xfrm flipV="1">
          <a:off x="3233066" y="3005667"/>
          <a:ext cx="382201" cy="14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79375</xdr:colOff>
      <xdr:row>15</xdr:row>
      <xdr:rowOff>142875</xdr:rowOff>
    </xdr:from>
    <xdr:ext cx="365686" cy="264560"/>
    <xdr:sp macro="" textlink="">
      <xdr:nvSpPr>
        <xdr:cNvPr id="13" name="TextBox 12"/>
        <xdr:cNvSpPr txBox="1"/>
      </xdr:nvSpPr>
      <xdr:spPr>
        <a:xfrm>
          <a:off x="12795250" y="2505075"/>
          <a:ext cx="36568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 altLang="zh-CN" sz="1100"/>
        </a:p>
      </xdr:txBody>
    </xdr:sp>
    <xdr:clientData/>
  </xdr:oneCellAnchor>
  <xdr:oneCellAnchor>
    <xdr:from>
      <xdr:col>2</xdr:col>
      <xdr:colOff>228630</xdr:colOff>
      <xdr:row>16</xdr:row>
      <xdr:rowOff>70881</xdr:rowOff>
    </xdr:from>
    <xdr:ext cx="1235209" cy="430887"/>
    <xdr:sp macro="" textlink="">
      <xdr:nvSpPr>
        <xdr:cNvPr id="14" name="TextBox 13"/>
        <xdr:cNvSpPr txBox="1"/>
      </xdr:nvSpPr>
      <xdr:spPr>
        <a:xfrm>
          <a:off x="3615297" y="2805614"/>
          <a:ext cx="1235209" cy="4308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100"/>
            <a:t>Schoenite</a:t>
          </a:r>
          <a:r>
            <a:rPr lang="en-US" altLang="zh-CN" sz="1100" baseline="0"/>
            <a:t> </a:t>
          </a:r>
          <a:r>
            <a:rPr lang="en-US" altLang="zh-CN" sz="1100"/>
            <a:t>Product</a:t>
          </a:r>
        </a:p>
        <a:p>
          <a:r>
            <a:rPr lang="en-US" altLang="zh-CN" sz="1100"/>
            <a:t>K2Mg.2SO4.6H2O</a:t>
          </a:r>
        </a:p>
      </xdr:txBody>
    </xdr:sp>
    <xdr:clientData/>
  </xdr:oneCellAnchor>
  <xdr:twoCellAnchor>
    <xdr:from>
      <xdr:col>0</xdr:col>
      <xdr:colOff>192617</xdr:colOff>
      <xdr:row>16</xdr:row>
      <xdr:rowOff>45508</xdr:rowOff>
    </xdr:from>
    <xdr:to>
      <xdr:col>1</xdr:col>
      <xdr:colOff>508000</xdr:colOff>
      <xdr:row>18</xdr:row>
      <xdr:rowOff>143932</xdr:rowOff>
    </xdr:to>
    <xdr:sp macro="" textlink="">
      <xdr:nvSpPr>
        <xdr:cNvPr id="19" name="矩形 7"/>
        <xdr:cNvSpPr/>
      </xdr:nvSpPr>
      <xdr:spPr>
        <a:xfrm>
          <a:off x="2224617" y="2780241"/>
          <a:ext cx="992716" cy="437091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altLang="zh-CN" sz="1000"/>
            <a:t>Separation Plant</a:t>
          </a:r>
          <a:endParaRPr lang="zh-CN" altLang="en-US" sz="1000"/>
        </a:p>
      </xdr:txBody>
    </xdr:sp>
    <xdr:clientData/>
  </xdr:twoCellAnchor>
  <xdr:twoCellAnchor>
    <xdr:from>
      <xdr:col>0</xdr:col>
      <xdr:colOff>203202</xdr:colOff>
      <xdr:row>26</xdr:row>
      <xdr:rowOff>119588</xdr:rowOff>
    </xdr:from>
    <xdr:to>
      <xdr:col>1</xdr:col>
      <xdr:colOff>491069</xdr:colOff>
      <xdr:row>29</xdr:row>
      <xdr:rowOff>127000</xdr:rowOff>
    </xdr:to>
    <xdr:sp macro="" textlink="">
      <xdr:nvSpPr>
        <xdr:cNvPr id="23" name="矩形 2"/>
        <xdr:cNvSpPr/>
      </xdr:nvSpPr>
      <xdr:spPr>
        <a:xfrm>
          <a:off x="203202" y="4750855"/>
          <a:ext cx="965200" cy="515412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altLang="zh-CN" sz="1000"/>
            <a:t>Winter Cooling or Cooling</a:t>
          </a:r>
        </a:p>
        <a:p>
          <a:pPr algn="ctr"/>
          <a:r>
            <a:rPr lang="en-US" altLang="zh-CN" sz="1000"/>
            <a:t>Plant</a:t>
          </a:r>
          <a:endParaRPr lang="zh-CN" altLang="en-US" sz="1000"/>
        </a:p>
      </xdr:txBody>
    </xdr:sp>
    <xdr:clientData/>
  </xdr:twoCellAnchor>
  <xdr:oneCellAnchor>
    <xdr:from>
      <xdr:col>2</xdr:col>
      <xdr:colOff>210154</xdr:colOff>
      <xdr:row>26</xdr:row>
      <xdr:rowOff>168728</xdr:rowOff>
    </xdr:from>
    <xdr:ext cx="1203180" cy="430887"/>
    <xdr:sp macro="" textlink="">
      <xdr:nvSpPr>
        <xdr:cNvPr id="27" name="TextBox 26"/>
        <xdr:cNvSpPr txBox="1"/>
      </xdr:nvSpPr>
      <xdr:spPr>
        <a:xfrm>
          <a:off x="1564821" y="4461328"/>
          <a:ext cx="1203180" cy="4308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100"/>
            <a:t>Epsomite Product</a:t>
          </a:r>
        </a:p>
        <a:p>
          <a:r>
            <a:rPr lang="en-US" altLang="zh-CN" sz="1100"/>
            <a:t>MgSO4.7H2O</a:t>
          </a:r>
        </a:p>
      </xdr:txBody>
    </xdr:sp>
    <xdr:clientData/>
  </xdr:oneCellAnchor>
  <xdr:oneCellAnchor>
    <xdr:from>
      <xdr:col>0</xdr:col>
      <xdr:colOff>668866</xdr:colOff>
      <xdr:row>14</xdr:row>
      <xdr:rowOff>8468</xdr:rowOff>
    </xdr:from>
    <xdr:ext cx="777329" cy="264560"/>
    <xdr:sp macro="" textlink="">
      <xdr:nvSpPr>
        <xdr:cNvPr id="67" name="TextBox 66"/>
        <xdr:cNvSpPr txBox="1"/>
      </xdr:nvSpPr>
      <xdr:spPr>
        <a:xfrm>
          <a:off x="668866" y="2167468"/>
          <a:ext cx="77732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100"/>
            <a:t>Mixed</a:t>
          </a:r>
          <a:r>
            <a:rPr lang="en-US" altLang="zh-CN" sz="1100" baseline="0"/>
            <a:t> salt</a:t>
          </a:r>
          <a:endParaRPr lang="en-US" altLang="zh-CN" sz="1100"/>
        </a:p>
      </xdr:txBody>
    </xdr:sp>
    <xdr:clientData/>
  </xdr:oneCellAnchor>
  <xdr:twoCellAnchor>
    <xdr:from>
      <xdr:col>0</xdr:col>
      <xdr:colOff>218016</xdr:colOff>
      <xdr:row>21</xdr:row>
      <xdr:rowOff>116414</xdr:rowOff>
    </xdr:from>
    <xdr:to>
      <xdr:col>1</xdr:col>
      <xdr:colOff>476554</xdr:colOff>
      <xdr:row>23</xdr:row>
      <xdr:rowOff>169331</xdr:rowOff>
    </xdr:to>
    <xdr:sp macro="" textlink="">
      <xdr:nvSpPr>
        <xdr:cNvPr id="68" name="矩形 42"/>
        <xdr:cNvSpPr/>
      </xdr:nvSpPr>
      <xdr:spPr>
        <a:xfrm>
          <a:off x="2250016" y="3697814"/>
          <a:ext cx="935871" cy="39158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altLang="zh-CN" sz="1000"/>
            <a:t>Evaporation</a:t>
          </a:r>
          <a:r>
            <a:rPr lang="en-US" altLang="zh-CN" sz="1000" baseline="0"/>
            <a:t> Ponds</a:t>
          </a:r>
          <a:endParaRPr lang="zh-CN" altLang="en-US" sz="1000"/>
        </a:p>
      </xdr:txBody>
    </xdr:sp>
    <xdr:clientData/>
  </xdr:twoCellAnchor>
  <xdr:twoCellAnchor>
    <xdr:from>
      <xdr:col>9</xdr:col>
      <xdr:colOff>666751</xdr:colOff>
      <xdr:row>8</xdr:row>
      <xdr:rowOff>63504</xdr:rowOff>
    </xdr:from>
    <xdr:to>
      <xdr:col>9</xdr:col>
      <xdr:colOff>668339</xdr:colOff>
      <xdr:row>10</xdr:row>
      <xdr:rowOff>37566</xdr:rowOff>
    </xdr:to>
    <xdr:cxnSp macro="">
      <xdr:nvCxnSpPr>
        <xdr:cNvPr id="69" name="直接箭头连接符 21"/>
        <xdr:cNvCxnSpPr/>
      </xdr:nvCxnSpPr>
      <xdr:spPr>
        <a:xfrm rot="5400000">
          <a:off x="6607181" y="1599141"/>
          <a:ext cx="312728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42333</xdr:colOff>
      <xdr:row>19</xdr:row>
      <xdr:rowOff>50800</xdr:rowOff>
    </xdr:from>
    <xdr:ext cx="849624" cy="261610"/>
    <xdr:sp macro="" textlink="">
      <xdr:nvSpPr>
        <xdr:cNvPr id="73" name="TextBox 72"/>
        <xdr:cNvSpPr txBox="1"/>
      </xdr:nvSpPr>
      <xdr:spPr>
        <a:xfrm>
          <a:off x="2751666" y="3293533"/>
          <a:ext cx="84962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100"/>
            <a:t>Spent</a:t>
          </a:r>
          <a:r>
            <a:rPr lang="en-US" altLang="zh-CN" sz="1100" baseline="0"/>
            <a:t> Brine</a:t>
          </a:r>
          <a:endParaRPr lang="en-US" altLang="zh-CN" sz="1100"/>
        </a:p>
      </xdr:txBody>
    </xdr:sp>
    <xdr:clientData/>
  </xdr:oneCellAnchor>
  <xdr:oneCellAnchor>
    <xdr:from>
      <xdr:col>6</xdr:col>
      <xdr:colOff>309283</xdr:colOff>
      <xdr:row>16</xdr:row>
      <xdr:rowOff>156633</xdr:rowOff>
    </xdr:from>
    <xdr:ext cx="587057" cy="430887"/>
    <xdr:sp macro="" textlink="">
      <xdr:nvSpPr>
        <xdr:cNvPr id="113" name="TextBox 112"/>
        <xdr:cNvSpPr txBox="1"/>
      </xdr:nvSpPr>
      <xdr:spPr>
        <a:xfrm>
          <a:off x="4373283" y="3060700"/>
          <a:ext cx="587057" cy="4308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ctr"/>
          <a:r>
            <a:rPr lang="en-US" altLang="zh-CN" sz="1100" baseline="0"/>
            <a:t>SOP</a:t>
          </a:r>
        </a:p>
        <a:p>
          <a:pPr algn="ctr"/>
          <a:r>
            <a:rPr lang="en-US" altLang="zh-CN" sz="1100" baseline="0"/>
            <a:t>K2SO4</a:t>
          </a:r>
          <a:endParaRPr lang="en-US" altLang="zh-CN" sz="1100"/>
        </a:p>
      </xdr:txBody>
    </xdr:sp>
    <xdr:clientData/>
  </xdr:oneCellAnchor>
  <xdr:oneCellAnchor>
    <xdr:from>
      <xdr:col>9</xdr:col>
      <xdr:colOff>37306</xdr:colOff>
      <xdr:row>5</xdr:row>
      <xdr:rowOff>88634</xdr:rowOff>
    </xdr:from>
    <xdr:ext cx="1236236" cy="461665"/>
    <xdr:sp macro="" textlink="">
      <xdr:nvSpPr>
        <xdr:cNvPr id="115" name="TextBox 114"/>
        <xdr:cNvSpPr txBox="1"/>
      </xdr:nvSpPr>
      <xdr:spPr>
        <a:xfrm>
          <a:off x="6133306" y="960701"/>
          <a:ext cx="1236236" cy="4616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ctr"/>
          <a:r>
            <a:rPr lang="en-US" altLang="zh-CN" sz="1200" b="1"/>
            <a:t>Brine Treatment </a:t>
          </a:r>
        </a:p>
        <a:p>
          <a:pPr algn="ctr"/>
          <a:r>
            <a:rPr lang="en-US" altLang="zh-CN" sz="1200" b="1"/>
            <a:t>Option</a:t>
          </a:r>
          <a:r>
            <a:rPr lang="en-US" altLang="zh-CN" sz="1200" b="1" baseline="0"/>
            <a:t> 2</a:t>
          </a:r>
          <a:endParaRPr lang="en-US" altLang="zh-CN" sz="1200" b="1"/>
        </a:p>
      </xdr:txBody>
    </xdr:sp>
    <xdr:clientData/>
  </xdr:oneCellAnchor>
  <xdr:twoCellAnchor>
    <xdr:from>
      <xdr:col>0</xdr:col>
      <xdr:colOff>674831</xdr:colOff>
      <xdr:row>18</xdr:row>
      <xdr:rowOff>144078</xdr:rowOff>
    </xdr:from>
    <xdr:to>
      <xdr:col>1</xdr:col>
      <xdr:colOff>1</xdr:colOff>
      <xdr:row>21</xdr:row>
      <xdr:rowOff>101599</xdr:rowOff>
    </xdr:to>
    <xdr:cxnSp macro="">
      <xdr:nvCxnSpPr>
        <xdr:cNvPr id="56" name="直接箭头连接符 9"/>
        <xdr:cNvCxnSpPr/>
      </xdr:nvCxnSpPr>
      <xdr:spPr>
        <a:xfrm rot="16200000" flipH="1">
          <a:off x="2475322" y="3448987"/>
          <a:ext cx="465521" cy="250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674831</xdr:colOff>
      <xdr:row>17</xdr:row>
      <xdr:rowOff>25544</xdr:rowOff>
    </xdr:from>
    <xdr:to>
      <xdr:col>10</xdr:col>
      <xdr:colOff>1</xdr:colOff>
      <xdr:row>19</xdr:row>
      <xdr:rowOff>152399</xdr:rowOff>
    </xdr:to>
    <xdr:cxnSp macro="">
      <xdr:nvCxnSpPr>
        <xdr:cNvPr id="58" name="直接箭头连接符 9"/>
        <xdr:cNvCxnSpPr/>
      </xdr:nvCxnSpPr>
      <xdr:spPr>
        <a:xfrm rot="16200000" flipH="1">
          <a:off x="6539322" y="3364320"/>
          <a:ext cx="465521" cy="250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5965</xdr:colOff>
      <xdr:row>24</xdr:row>
      <xdr:rowOff>144</xdr:rowOff>
    </xdr:from>
    <xdr:to>
      <xdr:col>1</xdr:col>
      <xdr:colOff>8468</xdr:colOff>
      <xdr:row>26</xdr:row>
      <xdr:rowOff>126998</xdr:rowOff>
    </xdr:to>
    <xdr:cxnSp macro="">
      <xdr:nvCxnSpPr>
        <xdr:cNvPr id="59" name="直接箭头连接符 9"/>
        <xdr:cNvCxnSpPr/>
      </xdr:nvCxnSpPr>
      <xdr:spPr>
        <a:xfrm rot="16200000" flipH="1">
          <a:off x="2483789" y="4321053"/>
          <a:ext cx="465521" cy="250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39931</xdr:colOff>
      <xdr:row>17</xdr:row>
      <xdr:rowOff>127282</xdr:rowOff>
    </xdr:from>
    <xdr:to>
      <xdr:col>4</xdr:col>
      <xdr:colOff>355600</xdr:colOff>
      <xdr:row>17</xdr:row>
      <xdr:rowOff>135466</xdr:rowOff>
    </xdr:to>
    <xdr:cxnSp macro="">
      <xdr:nvCxnSpPr>
        <xdr:cNvPr id="60" name="直接箭头连接符 11"/>
        <xdr:cNvCxnSpPr/>
      </xdr:nvCxnSpPr>
      <xdr:spPr>
        <a:xfrm>
          <a:off x="4781264" y="3031349"/>
          <a:ext cx="315669" cy="818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372532</xdr:colOff>
      <xdr:row>16</xdr:row>
      <xdr:rowOff>119590</xdr:rowOff>
    </xdr:from>
    <xdr:to>
      <xdr:col>5</xdr:col>
      <xdr:colOff>654049</xdr:colOff>
      <xdr:row>18</xdr:row>
      <xdr:rowOff>156634</xdr:rowOff>
    </xdr:to>
    <xdr:sp macro="" textlink="">
      <xdr:nvSpPr>
        <xdr:cNvPr id="61" name="矩形 2"/>
        <xdr:cNvSpPr/>
      </xdr:nvSpPr>
      <xdr:spPr>
        <a:xfrm>
          <a:off x="5113865" y="2854323"/>
          <a:ext cx="958851" cy="375711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000"/>
            <a:t>Further Treatment</a:t>
          </a:r>
          <a:endParaRPr lang="zh-CN" altLang="en-US" sz="1000"/>
        </a:p>
      </xdr:txBody>
    </xdr:sp>
    <xdr:clientData/>
  </xdr:twoCellAnchor>
  <xdr:twoCellAnchor>
    <xdr:from>
      <xdr:col>5</xdr:col>
      <xdr:colOff>657997</xdr:colOff>
      <xdr:row>17</xdr:row>
      <xdr:rowOff>127282</xdr:rowOff>
    </xdr:from>
    <xdr:to>
      <xdr:col>6</xdr:col>
      <xdr:colOff>296333</xdr:colOff>
      <xdr:row>17</xdr:row>
      <xdr:rowOff>135466</xdr:rowOff>
    </xdr:to>
    <xdr:cxnSp macro="">
      <xdr:nvCxnSpPr>
        <xdr:cNvPr id="70" name="直接箭头连接符 11"/>
        <xdr:cNvCxnSpPr/>
      </xdr:nvCxnSpPr>
      <xdr:spPr>
        <a:xfrm>
          <a:off x="4044664" y="3234549"/>
          <a:ext cx="315669" cy="818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88106</xdr:colOff>
      <xdr:row>5</xdr:row>
      <xdr:rowOff>80168</xdr:rowOff>
    </xdr:from>
    <xdr:to>
      <xdr:col>1</xdr:col>
      <xdr:colOff>647009</xdr:colOff>
      <xdr:row>8</xdr:row>
      <xdr:rowOff>33833</xdr:rowOff>
    </xdr:to>
    <xdr:sp macro="" textlink="">
      <xdr:nvSpPr>
        <xdr:cNvPr id="72" name="TextBox 71"/>
        <xdr:cNvSpPr txBox="1"/>
      </xdr:nvSpPr>
      <xdr:spPr>
        <a:xfrm>
          <a:off x="88106" y="952235"/>
          <a:ext cx="1236236" cy="4616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200" b="1"/>
            <a:t>Brine Treatment </a:t>
          </a:r>
        </a:p>
        <a:p>
          <a:pPr algn="ctr"/>
          <a:r>
            <a:rPr lang="en-US" altLang="zh-CN" sz="1200" b="1"/>
            <a:t>Option</a:t>
          </a:r>
          <a:r>
            <a:rPr lang="en-US" altLang="zh-CN" sz="1200" b="1" baseline="0"/>
            <a:t> 1</a:t>
          </a:r>
          <a:endParaRPr lang="en-US" altLang="zh-CN" sz="1200" b="1"/>
        </a:p>
      </xdr:txBody>
    </xdr:sp>
    <xdr:clientData/>
  </xdr:twoCellAnchor>
  <xdr:twoCellAnchor>
    <xdr:from>
      <xdr:col>9</xdr:col>
      <xdr:colOff>186269</xdr:colOff>
      <xdr:row>14</xdr:row>
      <xdr:rowOff>119588</xdr:rowOff>
    </xdr:from>
    <xdr:to>
      <xdr:col>10</xdr:col>
      <xdr:colOff>474136</xdr:colOff>
      <xdr:row>17</xdr:row>
      <xdr:rowOff>25400</xdr:rowOff>
    </xdr:to>
    <xdr:sp macro="" textlink="">
      <xdr:nvSpPr>
        <xdr:cNvPr id="80" name="矩形 2"/>
        <xdr:cNvSpPr/>
      </xdr:nvSpPr>
      <xdr:spPr>
        <a:xfrm>
          <a:off x="6282269" y="2617255"/>
          <a:ext cx="965200" cy="515412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000"/>
            <a:t>Winter Cooling or Cooling</a:t>
          </a:r>
        </a:p>
        <a:p>
          <a:pPr algn="ctr"/>
          <a:r>
            <a:rPr lang="en-US" altLang="zh-CN" sz="1000"/>
            <a:t>Plant</a:t>
          </a:r>
          <a:endParaRPr lang="zh-CN" altLang="en-US" sz="1000"/>
        </a:p>
      </xdr:txBody>
    </xdr:sp>
    <xdr:clientData/>
  </xdr:twoCellAnchor>
  <xdr:twoCellAnchor>
    <xdr:from>
      <xdr:col>10</xdr:col>
      <xdr:colOff>487437</xdr:colOff>
      <xdr:row>15</xdr:row>
      <xdr:rowOff>189288</xdr:rowOff>
    </xdr:from>
    <xdr:to>
      <xdr:col>11</xdr:col>
      <xdr:colOff>409743</xdr:colOff>
      <xdr:row>15</xdr:row>
      <xdr:rowOff>189288</xdr:rowOff>
    </xdr:to>
    <xdr:cxnSp macro="">
      <xdr:nvCxnSpPr>
        <xdr:cNvPr id="81" name="直接箭头连接符 11"/>
        <xdr:cNvCxnSpPr/>
      </xdr:nvCxnSpPr>
      <xdr:spPr>
        <a:xfrm>
          <a:off x="7260770" y="2890155"/>
          <a:ext cx="5996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421820</xdr:colOff>
      <xdr:row>14</xdr:row>
      <xdr:rowOff>194128</xdr:rowOff>
    </xdr:from>
    <xdr:to>
      <xdr:col>13</xdr:col>
      <xdr:colOff>372533</xdr:colOff>
      <xdr:row>17</xdr:row>
      <xdr:rowOff>15415</xdr:rowOff>
    </xdr:to>
    <xdr:sp macro="" textlink="">
      <xdr:nvSpPr>
        <xdr:cNvPr id="82" name="TextBox 81"/>
        <xdr:cNvSpPr txBox="1"/>
      </xdr:nvSpPr>
      <xdr:spPr>
        <a:xfrm>
          <a:off x="7872487" y="2691795"/>
          <a:ext cx="1305379" cy="4308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zh-CN" sz="1100"/>
            <a:t>Thenardite Product</a:t>
          </a:r>
        </a:p>
        <a:p>
          <a:r>
            <a:rPr lang="en-US" altLang="zh-CN" sz="1100"/>
            <a:t>Na2SO4</a:t>
          </a:r>
        </a:p>
      </xdr:txBody>
    </xdr:sp>
    <xdr:clientData/>
  </xdr:twoCellAnchor>
  <xdr:twoCellAnchor>
    <xdr:from>
      <xdr:col>9</xdr:col>
      <xdr:colOff>201083</xdr:colOff>
      <xdr:row>10</xdr:row>
      <xdr:rowOff>48681</xdr:rowOff>
    </xdr:from>
    <xdr:to>
      <xdr:col>10</xdr:col>
      <xdr:colOff>459621</xdr:colOff>
      <xdr:row>12</xdr:row>
      <xdr:rowOff>67731</xdr:rowOff>
    </xdr:to>
    <xdr:sp macro="" textlink="">
      <xdr:nvSpPr>
        <xdr:cNvPr id="83" name="矩形 42"/>
        <xdr:cNvSpPr/>
      </xdr:nvSpPr>
      <xdr:spPr>
        <a:xfrm>
          <a:off x="6297083" y="1767414"/>
          <a:ext cx="935871" cy="39158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000"/>
            <a:t>Evaporation</a:t>
          </a:r>
          <a:r>
            <a:rPr lang="en-US" altLang="zh-CN" sz="1000" baseline="0"/>
            <a:t> Ponds</a:t>
          </a:r>
          <a:endParaRPr lang="zh-CN" altLang="en-US" sz="1000"/>
        </a:p>
      </xdr:txBody>
    </xdr:sp>
    <xdr:clientData/>
  </xdr:twoCellAnchor>
  <xdr:twoCellAnchor>
    <xdr:from>
      <xdr:col>9</xdr:col>
      <xdr:colOff>666365</xdr:colOff>
      <xdr:row>12</xdr:row>
      <xdr:rowOff>67877</xdr:rowOff>
    </xdr:from>
    <xdr:to>
      <xdr:col>9</xdr:col>
      <xdr:colOff>668868</xdr:colOff>
      <xdr:row>14</xdr:row>
      <xdr:rowOff>126998</xdr:rowOff>
    </xdr:to>
    <xdr:cxnSp macro="">
      <xdr:nvCxnSpPr>
        <xdr:cNvPr id="84" name="直接箭头连接符 9"/>
        <xdr:cNvCxnSpPr/>
      </xdr:nvCxnSpPr>
      <xdr:spPr>
        <a:xfrm rot="16200000" flipH="1">
          <a:off x="6530856" y="2390653"/>
          <a:ext cx="465521" cy="250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163737</xdr:colOff>
      <xdr:row>19</xdr:row>
      <xdr:rowOff>139095</xdr:rowOff>
    </xdr:from>
    <xdr:to>
      <xdr:col>10</xdr:col>
      <xdr:colOff>507999</xdr:colOff>
      <xdr:row>23</xdr:row>
      <xdr:rowOff>59267</xdr:rowOff>
    </xdr:to>
    <xdr:sp macro="" textlink="">
      <xdr:nvSpPr>
        <xdr:cNvPr id="86" name="矩形 2"/>
        <xdr:cNvSpPr/>
      </xdr:nvSpPr>
      <xdr:spPr>
        <a:xfrm>
          <a:off x="6259737" y="3585028"/>
          <a:ext cx="1021595" cy="597506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000"/>
            <a:t>Evapo-Crystallisation Ponds</a:t>
          </a:r>
          <a:endParaRPr lang="zh-CN" altLang="en-US" sz="1000"/>
        </a:p>
      </xdr:txBody>
    </xdr:sp>
    <xdr:clientData/>
  </xdr:twoCellAnchor>
  <xdr:twoCellAnchor>
    <xdr:from>
      <xdr:col>10</xdr:col>
      <xdr:colOff>496004</xdr:colOff>
      <xdr:row>21</xdr:row>
      <xdr:rowOff>146193</xdr:rowOff>
    </xdr:from>
    <xdr:to>
      <xdr:col>11</xdr:col>
      <xdr:colOff>431332</xdr:colOff>
      <xdr:row>21</xdr:row>
      <xdr:rowOff>146193</xdr:rowOff>
    </xdr:to>
    <xdr:cxnSp macro="">
      <xdr:nvCxnSpPr>
        <xdr:cNvPr id="87" name="直接箭头连接符 3"/>
        <xdr:cNvCxnSpPr/>
      </xdr:nvCxnSpPr>
      <xdr:spPr>
        <a:xfrm>
          <a:off x="7269337" y="3930793"/>
          <a:ext cx="612662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476982</xdr:colOff>
      <xdr:row>21</xdr:row>
      <xdr:rowOff>14115</xdr:rowOff>
    </xdr:from>
    <xdr:to>
      <xdr:col>12</xdr:col>
      <xdr:colOff>494433</xdr:colOff>
      <xdr:row>22</xdr:row>
      <xdr:rowOff>106392</xdr:rowOff>
    </xdr:to>
    <xdr:sp macro="" textlink="">
      <xdr:nvSpPr>
        <xdr:cNvPr id="88" name="TextBox 87"/>
        <xdr:cNvSpPr txBox="1"/>
      </xdr:nvSpPr>
      <xdr:spPr>
        <a:xfrm>
          <a:off x="7927649" y="3798715"/>
          <a:ext cx="69478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zh-CN" sz="1100"/>
            <a:t>NaCl Salt</a:t>
          </a:r>
        </a:p>
      </xdr:txBody>
    </xdr:sp>
    <xdr:clientData/>
  </xdr:twoCellAnchor>
  <xdr:twoCellAnchor>
    <xdr:from>
      <xdr:col>9</xdr:col>
      <xdr:colOff>657897</xdr:colOff>
      <xdr:row>23</xdr:row>
      <xdr:rowOff>59412</xdr:rowOff>
    </xdr:from>
    <xdr:to>
      <xdr:col>9</xdr:col>
      <xdr:colOff>660400</xdr:colOff>
      <xdr:row>26</xdr:row>
      <xdr:rowOff>118533</xdr:rowOff>
    </xdr:to>
    <xdr:cxnSp macro="">
      <xdr:nvCxnSpPr>
        <xdr:cNvPr id="89" name="直接箭头连接符 9"/>
        <xdr:cNvCxnSpPr/>
      </xdr:nvCxnSpPr>
      <xdr:spPr>
        <a:xfrm rot="16200000" flipH="1">
          <a:off x="6471588" y="4464988"/>
          <a:ext cx="567121" cy="250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498333</xdr:colOff>
      <xdr:row>28</xdr:row>
      <xdr:rowOff>50801</xdr:rowOff>
    </xdr:from>
    <xdr:to>
      <xdr:col>11</xdr:col>
      <xdr:colOff>203200</xdr:colOff>
      <xdr:row>28</xdr:row>
      <xdr:rowOff>50942</xdr:rowOff>
    </xdr:to>
    <xdr:cxnSp macro="">
      <xdr:nvCxnSpPr>
        <xdr:cNvPr id="90" name="直接箭头连接符 11"/>
        <xdr:cNvCxnSpPr/>
      </xdr:nvCxnSpPr>
      <xdr:spPr>
        <a:xfrm flipV="1">
          <a:off x="7271666" y="5020734"/>
          <a:ext cx="382201" cy="14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53975</xdr:colOff>
      <xdr:row>26</xdr:row>
      <xdr:rowOff>24342</xdr:rowOff>
    </xdr:from>
    <xdr:to>
      <xdr:col>12</xdr:col>
      <xdr:colOff>419661</xdr:colOff>
      <xdr:row>27</xdr:row>
      <xdr:rowOff>119569</xdr:rowOff>
    </xdr:to>
    <xdr:sp macro="" textlink="">
      <xdr:nvSpPr>
        <xdr:cNvPr id="93" name="TextBox 92"/>
        <xdr:cNvSpPr txBox="1"/>
      </xdr:nvSpPr>
      <xdr:spPr>
        <a:xfrm>
          <a:off x="8181975" y="4655609"/>
          <a:ext cx="36568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 altLang="zh-CN" sz="1100"/>
        </a:p>
      </xdr:txBody>
    </xdr:sp>
    <xdr:clientData/>
  </xdr:twoCellAnchor>
  <xdr:twoCellAnchor>
    <xdr:from>
      <xdr:col>11</xdr:col>
      <xdr:colOff>203230</xdr:colOff>
      <xdr:row>26</xdr:row>
      <xdr:rowOff>155548</xdr:rowOff>
    </xdr:from>
    <xdr:to>
      <xdr:col>13</xdr:col>
      <xdr:colOff>83773</xdr:colOff>
      <xdr:row>29</xdr:row>
      <xdr:rowOff>78435</xdr:rowOff>
    </xdr:to>
    <xdr:sp macro="" textlink="">
      <xdr:nvSpPr>
        <xdr:cNvPr id="94" name="TextBox 93"/>
        <xdr:cNvSpPr txBox="1"/>
      </xdr:nvSpPr>
      <xdr:spPr>
        <a:xfrm>
          <a:off x="7653897" y="4786815"/>
          <a:ext cx="1235209" cy="4308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zh-CN" sz="1100"/>
            <a:t>Schoenite</a:t>
          </a:r>
          <a:r>
            <a:rPr lang="en-US" altLang="zh-CN" sz="1100" baseline="0"/>
            <a:t> </a:t>
          </a:r>
          <a:r>
            <a:rPr lang="en-US" altLang="zh-CN" sz="1100"/>
            <a:t>Product</a:t>
          </a:r>
        </a:p>
        <a:p>
          <a:r>
            <a:rPr lang="en-US" altLang="zh-CN" sz="1100"/>
            <a:t>K2Mg.2SO4.6H2O</a:t>
          </a:r>
        </a:p>
      </xdr:txBody>
    </xdr:sp>
    <xdr:clientData/>
  </xdr:twoCellAnchor>
  <xdr:twoCellAnchor>
    <xdr:from>
      <xdr:col>9</xdr:col>
      <xdr:colOff>167217</xdr:colOff>
      <xdr:row>26</xdr:row>
      <xdr:rowOff>130175</xdr:rowOff>
    </xdr:from>
    <xdr:to>
      <xdr:col>10</xdr:col>
      <xdr:colOff>482600</xdr:colOff>
      <xdr:row>29</xdr:row>
      <xdr:rowOff>93132</xdr:rowOff>
    </xdr:to>
    <xdr:sp macro="" textlink="">
      <xdr:nvSpPr>
        <xdr:cNvPr id="95" name="矩形 7"/>
        <xdr:cNvSpPr/>
      </xdr:nvSpPr>
      <xdr:spPr>
        <a:xfrm>
          <a:off x="6263217" y="4761442"/>
          <a:ext cx="992716" cy="470957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000"/>
            <a:t>Separation Plant</a:t>
          </a:r>
          <a:endParaRPr lang="zh-CN" altLang="en-US" sz="1000"/>
        </a:p>
      </xdr:txBody>
    </xdr:sp>
    <xdr:clientData/>
  </xdr:twoCellAnchor>
  <xdr:twoCellAnchor>
    <xdr:from>
      <xdr:col>9</xdr:col>
      <xdr:colOff>643466</xdr:colOff>
      <xdr:row>23</xdr:row>
      <xdr:rowOff>152401</xdr:rowOff>
    </xdr:from>
    <xdr:to>
      <xdr:col>11</xdr:col>
      <xdr:colOff>66128</xdr:colOff>
      <xdr:row>25</xdr:row>
      <xdr:rowOff>78295</xdr:rowOff>
    </xdr:to>
    <xdr:sp macro="" textlink="">
      <xdr:nvSpPr>
        <xdr:cNvPr id="116" name="TextBox 115"/>
        <xdr:cNvSpPr txBox="1"/>
      </xdr:nvSpPr>
      <xdr:spPr>
        <a:xfrm>
          <a:off x="5850466" y="3937001"/>
          <a:ext cx="777329" cy="2645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zh-CN" sz="1100"/>
            <a:t>Mixed</a:t>
          </a:r>
          <a:r>
            <a:rPr lang="en-US" altLang="zh-CN" sz="1100" baseline="0"/>
            <a:t> salt</a:t>
          </a:r>
          <a:endParaRPr lang="en-US" altLang="zh-CN" sz="1100"/>
        </a:p>
      </xdr:txBody>
    </xdr:sp>
    <xdr:clientData/>
  </xdr:twoCellAnchor>
  <xdr:twoCellAnchor>
    <xdr:from>
      <xdr:col>15</xdr:col>
      <xdr:colOff>283883</xdr:colOff>
      <xdr:row>27</xdr:row>
      <xdr:rowOff>71967</xdr:rowOff>
    </xdr:from>
    <xdr:to>
      <xdr:col>16</xdr:col>
      <xdr:colOff>193607</xdr:colOff>
      <xdr:row>29</xdr:row>
      <xdr:rowOff>164187</xdr:rowOff>
    </xdr:to>
    <xdr:sp macro="" textlink="">
      <xdr:nvSpPr>
        <xdr:cNvPr id="117" name="TextBox 116"/>
        <xdr:cNvSpPr txBox="1"/>
      </xdr:nvSpPr>
      <xdr:spPr>
        <a:xfrm>
          <a:off x="10443883" y="4872567"/>
          <a:ext cx="587057" cy="4308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100" baseline="0"/>
            <a:t>SOP</a:t>
          </a:r>
        </a:p>
        <a:p>
          <a:pPr algn="ctr"/>
          <a:r>
            <a:rPr lang="en-US" altLang="zh-CN" sz="1100" baseline="0"/>
            <a:t>K2SO4</a:t>
          </a:r>
          <a:endParaRPr lang="en-US" altLang="zh-CN" sz="1100"/>
        </a:p>
      </xdr:txBody>
    </xdr:sp>
    <xdr:clientData/>
  </xdr:twoCellAnchor>
  <xdr:twoCellAnchor>
    <xdr:from>
      <xdr:col>13</xdr:col>
      <xdr:colOff>14531</xdr:colOff>
      <xdr:row>28</xdr:row>
      <xdr:rowOff>76483</xdr:rowOff>
    </xdr:from>
    <xdr:to>
      <xdr:col>13</xdr:col>
      <xdr:colOff>330200</xdr:colOff>
      <xdr:row>28</xdr:row>
      <xdr:rowOff>84667</xdr:rowOff>
    </xdr:to>
    <xdr:cxnSp macro="">
      <xdr:nvCxnSpPr>
        <xdr:cNvPr id="118" name="直接箭头连接符 11"/>
        <xdr:cNvCxnSpPr/>
      </xdr:nvCxnSpPr>
      <xdr:spPr>
        <a:xfrm>
          <a:off x="8819864" y="5046416"/>
          <a:ext cx="315669" cy="818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347132</xdr:colOff>
      <xdr:row>27</xdr:row>
      <xdr:rowOff>34924</xdr:rowOff>
    </xdr:from>
    <xdr:to>
      <xdr:col>14</xdr:col>
      <xdr:colOff>628649</xdr:colOff>
      <xdr:row>29</xdr:row>
      <xdr:rowOff>105834</xdr:rowOff>
    </xdr:to>
    <xdr:sp macro="" textlink="">
      <xdr:nvSpPr>
        <xdr:cNvPr id="119" name="矩形 2"/>
        <xdr:cNvSpPr/>
      </xdr:nvSpPr>
      <xdr:spPr>
        <a:xfrm>
          <a:off x="9152465" y="4835524"/>
          <a:ext cx="958851" cy="409577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000"/>
            <a:t>Further Treatment</a:t>
          </a:r>
          <a:endParaRPr lang="zh-CN" altLang="en-US" sz="1000"/>
        </a:p>
      </xdr:txBody>
    </xdr:sp>
    <xdr:clientData/>
  </xdr:twoCellAnchor>
  <xdr:twoCellAnchor>
    <xdr:from>
      <xdr:col>14</xdr:col>
      <xdr:colOff>632597</xdr:colOff>
      <xdr:row>28</xdr:row>
      <xdr:rowOff>76483</xdr:rowOff>
    </xdr:from>
    <xdr:to>
      <xdr:col>15</xdr:col>
      <xdr:colOff>270933</xdr:colOff>
      <xdr:row>28</xdr:row>
      <xdr:rowOff>84667</xdr:rowOff>
    </xdr:to>
    <xdr:cxnSp macro="">
      <xdr:nvCxnSpPr>
        <xdr:cNvPr id="120" name="直接箭头连接符 11"/>
        <xdr:cNvCxnSpPr/>
      </xdr:nvCxnSpPr>
      <xdr:spPr>
        <a:xfrm>
          <a:off x="10115264" y="5046416"/>
          <a:ext cx="315669" cy="818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498333</xdr:colOff>
      <xdr:row>28</xdr:row>
      <xdr:rowOff>50799</xdr:rowOff>
    </xdr:from>
    <xdr:to>
      <xdr:col>2</xdr:col>
      <xdr:colOff>203200</xdr:colOff>
      <xdr:row>28</xdr:row>
      <xdr:rowOff>50940</xdr:rowOff>
    </xdr:to>
    <xdr:cxnSp macro="">
      <xdr:nvCxnSpPr>
        <xdr:cNvPr id="121" name="直接箭头连接符 11"/>
        <xdr:cNvCxnSpPr/>
      </xdr:nvCxnSpPr>
      <xdr:spPr>
        <a:xfrm flipV="1">
          <a:off x="1175666" y="4682066"/>
          <a:ext cx="382201" cy="14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9"/>
  <sheetViews>
    <sheetView tabSelected="1" zoomScale="90" zoomScaleNormal="90" zoomScalePageLayoutView="90" workbookViewId="0">
      <selection activeCell="A4" sqref="A4:XFD59"/>
    </sheetView>
  </sheetViews>
  <sheetFormatPr defaultColWidth="8.85546875" defaultRowHeight="15"/>
  <cols>
    <col min="1" max="1" width="12" customWidth="1"/>
    <col min="2" max="2" width="18.140625" customWidth="1"/>
    <col min="3" max="3" width="10.28515625" customWidth="1"/>
    <col min="9" max="9" width="9.85546875" customWidth="1"/>
    <col min="10" max="11" width="10.28515625" customWidth="1"/>
    <col min="12" max="12" width="19.7109375" style="49" customWidth="1"/>
    <col min="13" max="13" width="15.42578125" style="49" customWidth="1"/>
    <col min="14" max="14" width="12.85546875" style="49" customWidth="1"/>
  </cols>
  <sheetData>
    <row r="1" spans="1:14" s="51" customFormat="1" ht="15.75">
      <c r="A1" s="169" t="s">
        <v>67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s="51" customFormat="1" ht="14.25">
      <c r="A2" s="53" t="s">
        <v>33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s="51" customFormat="1" ht="14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>
      <c r="A4" s="96"/>
      <c r="B4" s="40"/>
      <c r="C4" s="33"/>
      <c r="D4" s="32"/>
      <c r="E4" s="33"/>
      <c r="F4" s="33"/>
      <c r="G4" s="33"/>
      <c r="H4" s="34"/>
      <c r="I4" s="33"/>
      <c r="J4" s="34"/>
      <c r="K4" s="34"/>
      <c r="L4" s="93"/>
      <c r="M4" s="93"/>
      <c r="N4" s="93"/>
    </row>
    <row r="5" spans="1:14" ht="16.5" thickBot="1">
      <c r="A5" s="71" t="s">
        <v>68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3"/>
      <c r="M5" s="73"/>
      <c r="N5" s="73"/>
    </row>
    <row r="6" spans="1:14">
      <c r="A6" s="74" t="s">
        <v>73</v>
      </c>
      <c r="B6" s="20" t="s">
        <v>48</v>
      </c>
      <c r="C6" s="10" t="s">
        <v>74</v>
      </c>
      <c r="D6" s="10" t="s">
        <v>75</v>
      </c>
      <c r="E6" s="9" t="s">
        <v>76</v>
      </c>
      <c r="F6" s="10" t="s">
        <v>77</v>
      </c>
      <c r="G6" s="9" t="s">
        <v>78</v>
      </c>
      <c r="H6" s="10" t="s">
        <v>79</v>
      </c>
      <c r="I6" s="10" t="s">
        <v>80</v>
      </c>
      <c r="J6" s="10" t="s">
        <v>81</v>
      </c>
      <c r="K6" s="55" t="s">
        <v>65</v>
      </c>
      <c r="L6" s="62" t="s">
        <v>49</v>
      </c>
      <c r="M6" s="75"/>
      <c r="N6" s="76"/>
    </row>
    <row r="7" spans="1:14">
      <c r="A7" s="77" t="s">
        <v>0</v>
      </c>
      <c r="B7" s="1" t="s">
        <v>1</v>
      </c>
      <c r="C7" s="12" t="s">
        <v>2</v>
      </c>
      <c r="D7" s="12" t="s">
        <v>2</v>
      </c>
      <c r="E7" s="11" t="s">
        <v>2</v>
      </c>
      <c r="F7" s="12" t="s">
        <v>2</v>
      </c>
      <c r="G7" s="11" t="s">
        <v>2</v>
      </c>
      <c r="H7" s="12" t="s">
        <v>2</v>
      </c>
      <c r="I7" s="12" t="s">
        <v>2</v>
      </c>
      <c r="J7" s="12" t="s">
        <v>3</v>
      </c>
      <c r="K7" s="56" t="s">
        <v>66</v>
      </c>
      <c r="L7" s="63" t="s">
        <v>4</v>
      </c>
      <c r="M7" s="18" t="s">
        <v>5</v>
      </c>
      <c r="N7" s="19" t="s">
        <v>6</v>
      </c>
    </row>
    <row r="8" spans="1:14" ht="15.75" thickBot="1">
      <c r="A8" s="78" t="s">
        <v>1</v>
      </c>
      <c r="B8" s="21"/>
      <c r="C8" s="14"/>
      <c r="D8" s="14"/>
      <c r="E8" s="13"/>
      <c r="F8" s="14"/>
      <c r="G8" s="13"/>
      <c r="H8" s="14"/>
      <c r="I8" s="14"/>
      <c r="J8" s="14"/>
      <c r="K8" s="57"/>
      <c r="L8" s="64" t="s">
        <v>7</v>
      </c>
      <c r="M8" s="79" t="s">
        <v>8</v>
      </c>
      <c r="N8" s="80" t="s">
        <v>9</v>
      </c>
    </row>
    <row r="9" spans="1:14">
      <c r="A9" s="81">
        <v>122027</v>
      </c>
      <c r="B9" s="15" t="s">
        <v>10</v>
      </c>
      <c r="C9" s="6">
        <v>100000</v>
      </c>
      <c r="D9" s="23">
        <v>6800</v>
      </c>
      <c r="E9" s="24">
        <v>5093</v>
      </c>
      <c r="F9" s="24">
        <v>420</v>
      </c>
      <c r="G9" s="24">
        <v>55</v>
      </c>
      <c r="H9" s="25">
        <v>31866.69771774569</v>
      </c>
      <c r="I9" s="24">
        <v>141828</v>
      </c>
      <c r="J9" s="25">
        <v>286062.69771774567</v>
      </c>
      <c r="K9" s="58">
        <v>7</v>
      </c>
      <c r="L9" s="82">
        <v>35</v>
      </c>
      <c r="M9" s="83">
        <v>22.907</v>
      </c>
      <c r="N9" s="84">
        <v>28.282</v>
      </c>
    </row>
    <row r="10" spans="1:14">
      <c r="A10" s="85">
        <v>122028</v>
      </c>
      <c r="B10" s="16" t="s">
        <v>11</v>
      </c>
      <c r="C10" s="5">
        <v>110000</v>
      </c>
      <c r="D10" s="4">
        <v>8400</v>
      </c>
      <c r="E10" s="5">
        <v>4630</v>
      </c>
      <c r="F10" s="5">
        <v>180</v>
      </c>
      <c r="G10" s="5">
        <v>64</v>
      </c>
      <c r="H10" s="7">
        <v>35592.827200745225</v>
      </c>
      <c r="I10" s="5">
        <v>141828</v>
      </c>
      <c r="J10" s="7">
        <v>300694.82720074523</v>
      </c>
      <c r="K10" s="58">
        <v>7</v>
      </c>
      <c r="L10" s="86">
        <v>43.234999999999999</v>
      </c>
      <c r="M10" s="87">
        <v>15.500999999999999</v>
      </c>
      <c r="N10" s="88">
        <v>31.588999999999999</v>
      </c>
    </row>
    <row r="11" spans="1:14">
      <c r="A11" s="85">
        <v>122029</v>
      </c>
      <c r="B11" s="16" t="s">
        <v>12</v>
      </c>
      <c r="C11" s="5">
        <v>110000</v>
      </c>
      <c r="D11" s="4">
        <v>11000</v>
      </c>
      <c r="E11" s="5">
        <v>4302</v>
      </c>
      <c r="F11" s="5">
        <v>320</v>
      </c>
      <c r="G11" s="5">
        <v>137</v>
      </c>
      <c r="H11" s="7">
        <v>42734.575376494337</v>
      </c>
      <c r="I11" s="5">
        <v>152465</v>
      </c>
      <c r="J11" s="7">
        <v>320958.57537649432</v>
      </c>
      <c r="K11" s="58">
        <v>7</v>
      </c>
      <c r="L11" s="86">
        <v>56.618000000000002</v>
      </c>
      <c r="M11" s="87">
        <v>6.6630000000000003</v>
      </c>
      <c r="N11" s="88">
        <v>37.927</v>
      </c>
    </row>
    <row r="12" spans="1:14">
      <c r="A12" s="85">
        <v>122030</v>
      </c>
      <c r="B12" s="16" t="s">
        <v>13</v>
      </c>
      <c r="C12" s="5">
        <v>110000</v>
      </c>
      <c r="D12" s="4">
        <v>8600</v>
      </c>
      <c r="E12" s="5">
        <v>6990</v>
      </c>
      <c r="F12" s="5">
        <v>300</v>
      </c>
      <c r="G12" s="5">
        <v>64</v>
      </c>
      <c r="H12" s="7">
        <v>40871.510634994571</v>
      </c>
      <c r="I12" s="5">
        <v>159556</v>
      </c>
      <c r="J12" s="7">
        <v>326381.5106349946</v>
      </c>
      <c r="K12" s="58">
        <v>7</v>
      </c>
      <c r="L12" s="86">
        <v>44.265000000000001</v>
      </c>
      <c r="M12" s="87">
        <v>33.054000000000002</v>
      </c>
      <c r="N12" s="88">
        <v>36.273000000000003</v>
      </c>
    </row>
    <row r="13" spans="1:14">
      <c r="A13" s="85" t="s">
        <v>50</v>
      </c>
      <c r="B13" s="16"/>
      <c r="C13" s="41">
        <f>(C9+C10+C11+C12)/4</f>
        <v>107500</v>
      </c>
      <c r="D13" s="42">
        <f t="shared" ref="D13:I13" si="0">(D9+D10+D11+D12)/4</f>
        <v>8700</v>
      </c>
      <c r="E13" s="43">
        <f t="shared" si="0"/>
        <v>5253.75</v>
      </c>
      <c r="F13" s="41">
        <f t="shared" si="0"/>
        <v>305</v>
      </c>
      <c r="G13" s="41">
        <f t="shared" si="0"/>
        <v>80</v>
      </c>
      <c r="H13" s="43">
        <f t="shared" si="0"/>
        <v>37766.402732494957</v>
      </c>
      <c r="I13" s="43">
        <f t="shared" si="0"/>
        <v>148919.25</v>
      </c>
      <c r="J13" s="7">
        <v>308524</v>
      </c>
      <c r="K13" s="60">
        <v>7</v>
      </c>
      <c r="L13" s="65">
        <v>44.8</v>
      </c>
      <c r="M13" s="29">
        <v>19.5</v>
      </c>
      <c r="N13" s="30">
        <v>33.5</v>
      </c>
    </row>
    <row r="14" spans="1:14" ht="15.75" thickBot="1">
      <c r="A14" s="94"/>
      <c r="B14" s="17" t="s">
        <v>58</v>
      </c>
      <c r="C14" s="27"/>
      <c r="D14" s="26">
        <v>6800</v>
      </c>
      <c r="E14" s="27"/>
      <c r="F14" s="27"/>
      <c r="G14" s="27"/>
      <c r="H14" s="28"/>
      <c r="I14" s="27"/>
      <c r="J14" s="28">
        <v>349586</v>
      </c>
      <c r="K14" s="61"/>
      <c r="L14" s="89"/>
      <c r="M14" s="90"/>
      <c r="N14" s="91"/>
    </row>
    <row r="15" spans="1:14">
      <c r="A15" s="92"/>
      <c r="B15" s="40"/>
      <c r="C15" s="33"/>
      <c r="D15" s="32"/>
      <c r="E15" s="33"/>
      <c r="F15" s="33"/>
      <c r="G15" s="33"/>
      <c r="H15" s="34"/>
      <c r="I15" s="33"/>
      <c r="J15" s="34"/>
      <c r="K15" s="34"/>
      <c r="L15" s="93"/>
      <c r="M15" s="93"/>
      <c r="N15" s="93"/>
    </row>
    <row r="16" spans="1:14">
      <c r="A16" s="92"/>
      <c r="B16" s="40"/>
      <c r="C16" s="33"/>
      <c r="D16" s="32"/>
      <c r="E16" s="33"/>
      <c r="F16" s="33"/>
      <c r="G16" s="33"/>
      <c r="H16" s="34"/>
      <c r="I16" s="33"/>
      <c r="J16" s="34"/>
      <c r="K16" s="34"/>
      <c r="L16" s="93"/>
      <c r="M16" s="93"/>
      <c r="N16" s="93"/>
    </row>
    <row r="17" spans="1:14" ht="16.5" thickBot="1">
      <c r="A17" s="71" t="s">
        <v>69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3"/>
      <c r="M17" s="73"/>
      <c r="N17" s="73"/>
    </row>
    <row r="18" spans="1:14">
      <c r="A18" s="74" t="s">
        <v>73</v>
      </c>
      <c r="B18" s="20" t="s">
        <v>48</v>
      </c>
      <c r="C18" s="10" t="s">
        <v>74</v>
      </c>
      <c r="D18" s="10" t="s">
        <v>75</v>
      </c>
      <c r="E18" s="9" t="s">
        <v>76</v>
      </c>
      <c r="F18" s="10" t="s">
        <v>77</v>
      </c>
      <c r="G18" s="9" t="s">
        <v>78</v>
      </c>
      <c r="H18" s="10" t="s">
        <v>79</v>
      </c>
      <c r="I18" s="10" t="s">
        <v>80</v>
      </c>
      <c r="J18" s="10" t="s">
        <v>81</v>
      </c>
      <c r="K18" s="55" t="s">
        <v>65</v>
      </c>
      <c r="L18" s="62" t="s">
        <v>49</v>
      </c>
      <c r="M18" s="75"/>
      <c r="N18" s="76"/>
    </row>
    <row r="19" spans="1:14">
      <c r="A19" s="77" t="s">
        <v>0</v>
      </c>
      <c r="B19" s="1" t="s">
        <v>1</v>
      </c>
      <c r="C19" s="12" t="s">
        <v>2</v>
      </c>
      <c r="D19" s="12" t="s">
        <v>2</v>
      </c>
      <c r="E19" s="11" t="s">
        <v>2</v>
      </c>
      <c r="F19" s="12" t="s">
        <v>2</v>
      </c>
      <c r="G19" s="11" t="s">
        <v>2</v>
      </c>
      <c r="H19" s="12" t="s">
        <v>2</v>
      </c>
      <c r="I19" s="12" t="s">
        <v>2</v>
      </c>
      <c r="J19" s="12" t="s">
        <v>3</v>
      </c>
      <c r="K19" s="56" t="s">
        <v>66</v>
      </c>
      <c r="L19" s="63" t="s">
        <v>4</v>
      </c>
      <c r="M19" s="18" t="s">
        <v>5</v>
      </c>
      <c r="N19" s="19" t="s">
        <v>6</v>
      </c>
    </row>
    <row r="20" spans="1:14" ht="15.75" thickBot="1">
      <c r="A20" s="78" t="s">
        <v>1</v>
      </c>
      <c r="B20" s="21"/>
      <c r="C20" s="14"/>
      <c r="D20" s="14"/>
      <c r="E20" s="13"/>
      <c r="F20" s="14"/>
      <c r="G20" s="13"/>
      <c r="H20" s="14"/>
      <c r="I20" s="14"/>
      <c r="J20" s="14"/>
      <c r="K20" s="57"/>
      <c r="L20" s="64" t="s">
        <v>7</v>
      </c>
      <c r="M20" s="79" t="s">
        <v>8</v>
      </c>
      <c r="N20" s="80" t="s">
        <v>9</v>
      </c>
    </row>
    <row r="21" spans="1:14">
      <c r="A21" s="81">
        <v>122031</v>
      </c>
      <c r="B21" s="15" t="s">
        <v>14</v>
      </c>
      <c r="C21" s="6">
        <v>110000</v>
      </c>
      <c r="D21" s="23">
        <v>4600</v>
      </c>
      <c r="E21" s="24">
        <v>7074</v>
      </c>
      <c r="F21" s="24">
        <v>360</v>
      </c>
      <c r="G21" s="24">
        <v>64</v>
      </c>
      <c r="H21" s="25">
        <v>37455.891942244991</v>
      </c>
      <c r="I21" s="24">
        <v>148919</v>
      </c>
      <c r="J21" s="25">
        <v>308472.89194224495</v>
      </c>
      <c r="K21" s="58">
        <v>7</v>
      </c>
      <c r="L21" s="82">
        <v>23.675999999999998</v>
      </c>
      <c r="M21" s="83">
        <v>44.624000000000002</v>
      </c>
      <c r="N21" s="84">
        <v>33.241999999999997</v>
      </c>
    </row>
    <row r="22" spans="1:14">
      <c r="A22" s="85">
        <v>122032</v>
      </c>
      <c r="B22" s="3" t="s">
        <v>15</v>
      </c>
      <c r="C22" s="2">
        <v>110000</v>
      </c>
      <c r="D22" s="4">
        <v>4500</v>
      </c>
      <c r="E22" s="5">
        <v>6709</v>
      </c>
      <c r="F22" s="5">
        <v>360</v>
      </c>
      <c r="G22" s="5">
        <v>55</v>
      </c>
      <c r="H22" s="7">
        <v>34040.273249495418</v>
      </c>
      <c r="I22" s="5">
        <v>159556</v>
      </c>
      <c r="J22" s="7">
        <v>315220.27324949543</v>
      </c>
      <c r="K22" s="58">
        <v>7</v>
      </c>
      <c r="L22" s="86">
        <v>23.161999999999999</v>
      </c>
      <c r="M22" s="87">
        <v>41.834000000000003</v>
      </c>
      <c r="N22" s="88">
        <v>30.210999999999999</v>
      </c>
    </row>
    <row r="23" spans="1:14">
      <c r="A23" s="85">
        <v>122033</v>
      </c>
      <c r="B23" s="3" t="s">
        <v>16</v>
      </c>
      <c r="C23" s="2">
        <v>110000</v>
      </c>
      <c r="D23" s="4">
        <v>5200</v>
      </c>
      <c r="E23" s="5">
        <v>8581</v>
      </c>
      <c r="F23" s="5">
        <v>280</v>
      </c>
      <c r="G23" s="5">
        <v>64</v>
      </c>
      <c r="H23" s="7">
        <v>42734.575376494337</v>
      </c>
      <c r="I23" s="5">
        <v>156010</v>
      </c>
      <c r="J23" s="7">
        <v>322869.57537649432</v>
      </c>
      <c r="K23" s="58">
        <v>7</v>
      </c>
      <c r="L23" s="86">
        <v>26.765000000000001</v>
      </c>
      <c r="M23" s="87">
        <v>54.896000000000001</v>
      </c>
      <c r="N23" s="88">
        <v>37.927</v>
      </c>
    </row>
    <row r="24" spans="1:14">
      <c r="A24" s="85">
        <v>122034</v>
      </c>
      <c r="B24" s="3" t="s">
        <v>17</v>
      </c>
      <c r="C24" s="2">
        <v>100000</v>
      </c>
      <c r="D24" s="4">
        <v>3600</v>
      </c>
      <c r="E24" s="5">
        <v>7184</v>
      </c>
      <c r="F24" s="5">
        <v>380</v>
      </c>
      <c r="G24" s="5">
        <v>55</v>
      </c>
      <c r="H24" s="7">
        <v>32487.719298245614</v>
      </c>
      <c r="I24" s="5">
        <v>145373</v>
      </c>
      <c r="J24" s="7">
        <v>289079.71929824562</v>
      </c>
      <c r="K24" s="58">
        <v>7</v>
      </c>
      <c r="L24" s="86">
        <v>18.529</v>
      </c>
      <c r="M24" s="87">
        <v>48.067</v>
      </c>
      <c r="N24" s="88">
        <v>28.832999999999998</v>
      </c>
    </row>
    <row r="25" spans="1:14">
      <c r="A25" s="85" t="s">
        <v>50</v>
      </c>
      <c r="B25" s="3"/>
      <c r="C25" s="36">
        <f>(C21+C22+C23+C24)/4</f>
        <v>107500</v>
      </c>
      <c r="D25" s="37">
        <f t="shared" ref="D25:I25" si="1">(D21+D22+D23+D24)/4</f>
        <v>4475</v>
      </c>
      <c r="E25" s="36">
        <f t="shared" si="1"/>
        <v>7387</v>
      </c>
      <c r="F25" s="36">
        <f t="shared" si="1"/>
        <v>345</v>
      </c>
      <c r="G25" s="36">
        <f t="shared" si="1"/>
        <v>59.5</v>
      </c>
      <c r="H25" s="38">
        <f t="shared" si="1"/>
        <v>36679.614966620087</v>
      </c>
      <c r="I25" s="38">
        <f t="shared" si="1"/>
        <v>152464.5</v>
      </c>
      <c r="J25" s="7">
        <v>308911</v>
      </c>
      <c r="K25" s="60">
        <v>7</v>
      </c>
      <c r="L25" s="65">
        <v>23</v>
      </c>
      <c r="M25" s="29">
        <v>47.3</v>
      </c>
      <c r="N25" s="30">
        <v>32.5</v>
      </c>
    </row>
    <row r="26" spans="1:14" ht="15.75" thickBot="1">
      <c r="A26" s="94"/>
      <c r="B26" s="22" t="s">
        <v>59</v>
      </c>
      <c r="C26" s="8"/>
      <c r="D26" s="26">
        <v>1926</v>
      </c>
      <c r="E26" s="27"/>
      <c r="F26" s="27"/>
      <c r="G26" s="27"/>
      <c r="H26" s="28"/>
      <c r="I26" s="27"/>
      <c r="J26" s="28">
        <v>209718</v>
      </c>
      <c r="K26" s="61"/>
      <c r="L26" s="89"/>
      <c r="M26" s="90"/>
      <c r="N26" s="91"/>
    </row>
    <row r="27" spans="1:14">
      <c r="A27" s="92"/>
      <c r="B27" s="31"/>
      <c r="C27" s="1"/>
      <c r="D27" s="32"/>
      <c r="E27" s="33"/>
      <c r="F27" s="33"/>
      <c r="G27" s="33"/>
      <c r="H27" s="34"/>
      <c r="I27" s="33"/>
      <c r="J27" s="34"/>
      <c r="K27" s="34"/>
      <c r="L27" s="93"/>
      <c r="M27" s="93"/>
      <c r="N27" s="93"/>
    </row>
    <row r="28" spans="1:14">
      <c r="A28" s="92"/>
      <c r="B28" s="31"/>
      <c r="C28" s="1"/>
      <c r="D28" s="32"/>
      <c r="E28" s="33"/>
      <c r="F28" s="33"/>
      <c r="G28" s="33"/>
      <c r="H28" s="34"/>
      <c r="I28" s="33"/>
      <c r="J28" s="34"/>
      <c r="K28" s="34"/>
      <c r="L28" s="93"/>
      <c r="M28" s="93"/>
      <c r="N28" s="93"/>
    </row>
    <row r="29" spans="1:14" s="115" customFormat="1" ht="16.5" thickBot="1">
      <c r="A29" s="112" t="s">
        <v>70</v>
      </c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4"/>
      <c r="M29" s="114"/>
      <c r="N29" s="114"/>
    </row>
    <row r="30" spans="1:14" s="115" customFormat="1">
      <c r="A30" s="116" t="s">
        <v>73</v>
      </c>
      <c r="B30" s="9" t="s">
        <v>48</v>
      </c>
      <c r="C30" s="10" t="s">
        <v>74</v>
      </c>
      <c r="D30" s="10" t="s">
        <v>75</v>
      </c>
      <c r="E30" s="9" t="s">
        <v>76</v>
      </c>
      <c r="F30" s="10" t="s">
        <v>77</v>
      </c>
      <c r="G30" s="9" t="s">
        <v>78</v>
      </c>
      <c r="H30" s="10" t="s">
        <v>79</v>
      </c>
      <c r="I30" s="10" t="s">
        <v>80</v>
      </c>
      <c r="J30" s="10" t="s">
        <v>81</v>
      </c>
      <c r="K30" s="55" t="s">
        <v>65</v>
      </c>
      <c r="L30" s="62" t="s">
        <v>56</v>
      </c>
      <c r="M30" s="117"/>
      <c r="N30" s="118"/>
    </row>
    <row r="31" spans="1:14" s="115" customFormat="1">
      <c r="A31" s="119" t="s">
        <v>0</v>
      </c>
      <c r="B31" s="120" t="s">
        <v>1</v>
      </c>
      <c r="C31" s="12" t="s">
        <v>2</v>
      </c>
      <c r="D31" s="12" t="s">
        <v>2</v>
      </c>
      <c r="E31" s="11" t="s">
        <v>2</v>
      </c>
      <c r="F31" s="12" t="s">
        <v>2</v>
      </c>
      <c r="G31" s="11" t="s">
        <v>2</v>
      </c>
      <c r="H31" s="12" t="s">
        <v>2</v>
      </c>
      <c r="I31" s="12" t="s">
        <v>2</v>
      </c>
      <c r="J31" s="12" t="s">
        <v>3</v>
      </c>
      <c r="K31" s="56" t="s">
        <v>66</v>
      </c>
      <c r="L31" s="63" t="s">
        <v>4</v>
      </c>
      <c r="M31" s="18" t="s">
        <v>5</v>
      </c>
      <c r="N31" s="19" t="s">
        <v>6</v>
      </c>
    </row>
    <row r="32" spans="1:14" s="115" customFormat="1" ht="15.75" thickBot="1">
      <c r="A32" s="121" t="s">
        <v>1</v>
      </c>
      <c r="B32" s="122"/>
      <c r="C32" s="14"/>
      <c r="D32" s="14"/>
      <c r="E32" s="13"/>
      <c r="F32" s="14"/>
      <c r="G32" s="13"/>
      <c r="H32" s="14"/>
      <c r="I32" s="14"/>
      <c r="J32" s="14"/>
      <c r="K32" s="57"/>
      <c r="L32" s="64" t="s">
        <v>7</v>
      </c>
      <c r="M32" s="123" t="s">
        <v>8</v>
      </c>
      <c r="N32" s="124" t="s">
        <v>9</v>
      </c>
    </row>
    <row r="33" spans="1:14" s="115" customFormat="1">
      <c r="A33" s="125">
        <v>122035</v>
      </c>
      <c r="B33" s="126" t="s">
        <v>18</v>
      </c>
      <c r="C33" s="127">
        <v>110000</v>
      </c>
      <c r="D33" s="23">
        <v>4800</v>
      </c>
      <c r="E33" s="23">
        <v>10247</v>
      </c>
      <c r="F33" s="23">
        <v>340</v>
      </c>
      <c r="G33" s="23">
        <v>73</v>
      </c>
      <c r="H33" s="128">
        <v>35592.827200745225</v>
      </c>
      <c r="I33" s="23">
        <v>170193</v>
      </c>
      <c r="J33" s="128">
        <v>331245.82720074523</v>
      </c>
      <c r="K33" s="129">
        <v>7</v>
      </c>
      <c r="L33" s="130">
        <v>24.706</v>
      </c>
      <c r="M33" s="131">
        <v>68.787000000000006</v>
      </c>
      <c r="N33" s="132">
        <v>31.588999999999999</v>
      </c>
    </row>
    <row r="34" spans="1:14" s="115" customFormat="1">
      <c r="A34" s="133">
        <v>122036</v>
      </c>
      <c r="B34" s="134" t="s">
        <v>19</v>
      </c>
      <c r="C34" s="135">
        <v>110000</v>
      </c>
      <c r="D34" s="4">
        <v>4900</v>
      </c>
      <c r="E34" s="4">
        <v>7451</v>
      </c>
      <c r="F34" s="4">
        <v>340</v>
      </c>
      <c r="G34" s="4">
        <v>82</v>
      </c>
      <c r="H34" s="46">
        <v>39318.956683744764</v>
      </c>
      <c r="I34" s="4">
        <v>164875</v>
      </c>
      <c r="J34" s="46">
        <v>326966.95668374479</v>
      </c>
      <c r="K34" s="129">
        <v>7</v>
      </c>
      <c r="L34" s="136">
        <v>25.221</v>
      </c>
      <c r="M34" s="137">
        <v>46.627000000000002</v>
      </c>
      <c r="N34" s="138">
        <v>34.896000000000001</v>
      </c>
    </row>
    <row r="35" spans="1:14" s="115" customFormat="1">
      <c r="A35" s="133">
        <v>122037</v>
      </c>
      <c r="B35" s="134" t="s">
        <v>20</v>
      </c>
      <c r="C35" s="135">
        <v>100000</v>
      </c>
      <c r="D35" s="4">
        <v>4600</v>
      </c>
      <c r="E35" s="4">
        <v>7329</v>
      </c>
      <c r="F35" s="4">
        <v>340</v>
      </c>
      <c r="G35" s="4">
        <v>55</v>
      </c>
      <c r="H35" s="46">
        <v>42113.553795994412</v>
      </c>
      <c r="I35" s="4">
        <v>159556</v>
      </c>
      <c r="J35" s="46">
        <v>313993.55379599438</v>
      </c>
      <c r="K35" s="129">
        <v>7</v>
      </c>
      <c r="L35" s="136">
        <v>23.675999999999998</v>
      </c>
      <c r="M35" s="137">
        <v>46.399000000000001</v>
      </c>
      <c r="N35" s="138">
        <v>37.375999999999998</v>
      </c>
    </row>
    <row r="36" spans="1:14" s="115" customFormat="1">
      <c r="A36" s="133">
        <v>122038</v>
      </c>
      <c r="B36" s="134" t="s">
        <v>21</v>
      </c>
      <c r="C36" s="135">
        <v>110000</v>
      </c>
      <c r="D36" s="4">
        <v>3900</v>
      </c>
      <c r="E36" s="4">
        <v>8399</v>
      </c>
      <c r="F36" s="4">
        <v>380</v>
      </c>
      <c r="G36" s="4">
        <v>82</v>
      </c>
      <c r="H36" s="46">
        <v>33419.251668995501</v>
      </c>
      <c r="I36" s="4">
        <v>166648</v>
      </c>
      <c r="J36" s="46">
        <v>322828.25166899548</v>
      </c>
      <c r="K36" s="129">
        <v>7</v>
      </c>
      <c r="L36" s="136">
        <v>20.074000000000002</v>
      </c>
      <c r="M36" s="137">
        <v>56.85</v>
      </c>
      <c r="N36" s="138">
        <v>29.66</v>
      </c>
    </row>
    <row r="37" spans="1:14" s="115" customFormat="1">
      <c r="A37" s="133">
        <v>122046</v>
      </c>
      <c r="B37" s="134" t="s">
        <v>22</v>
      </c>
      <c r="C37" s="135">
        <v>110000</v>
      </c>
      <c r="D37" s="4">
        <v>4900</v>
      </c>
      <c r="E37" s="4">
        <v>12447</v>
      </c>
      <c r="F37" s="4">
        <v>320</v>
      </c>
      <c r="G37" s="4">
        <v>137</v>
      </c>
      <c r="H37" s="46">
        <v>32798.230088495577</v>
      </c>
      <c r="I37" s="4">
        <v>173739</v>
      </c>
      <c r="J37" s="46">
        <v>335341.23008849559</v>
      </c>
      <c r="K37" s="129">
        <v>7</v>
      </c>
      <c r="L37" s="136">
        <v>25.2</v>
      </c>
      <c r="M37" s="137">
        <v>51.7</v>
      </c>
      <c r="N37" s="138">
        <v>29.108000000000001</v>
      </c>
    </row>
    <row r="38" spans="1:14" s="115" customFormat="1">
      <c r="A38" s="133" t="s">
        <v>50</v>
      </c>
      <c r="B38" s="134"/>
      <c r="C38" s="37">
        <f>(C33+C34+C35+C36+C37)/5</f>
        <v>108000</v>
      </c>
      <c r="D38" s="37">
        <f t="shared" ref="D38:I38" si="2">(D33+D34+D35+D36+D37)/5</f>
        <v>4620</v>
      </c>
      <c r="E38" s="37">
        <f t="shared" si="2"/>
        <v>9174.6</v>
      </c>
      <c r="F38" s="37">
        <f t="shared" si="2"/>
        <v>344</v>
      </c>
      <c r="G38" s="37">
        <f t="shared" si="2"/>
        <v>85.8</v>
      </c>
      <c r="H38" s="39">
        <f t="shared" si="2"/>
        <v>36648.563887595097</v>
      </c>
      <c r="I38" s="39">
        <f t="shared" si="2"/>
        <v>167002.20000000001</v>
      </c>
      <c r="J38" s="46">
        <v>326075</v>
      </c>
      <c r="K38" s="69">
        <v>7</v>
      </c>
      <c r="L38" s="139">
        <f>(L33+L34+L35+L36+L37)/5</f>
        <v>23.775399999999998</v>
      </c>
      <c r="M38" s="140">
        <f t="shared" ref="M38:N38" si="3">(M33+M34+M35+M36+M37)/5</f>
        <v>54.072600000000001</v>
      </c>
      <c r="N38" s="141">
        <f t="shared" si="3"/>
        <v>32.525799999999997</v>
      </c>
    </row>
    <row r="39" spans="1:14" s="115" customFormat="1" ht="15.75" thickBot="1">
      <c r="A39" s="142"/>
      <c r="B39" s="143" t="s">
        <v>60</v>
      </c>
      <c r="C39" s="144">
        <v>1989</v>
      </c>
      <c r="D39" s="26">
        <v>3605</v>
      </c>
      <c r="E39" s="26"/>
      <c r="F39" s="26"/>
      <c r="G39" s="26"/>
      <c r="H39" s="47"/>
      <c r="I39" s="26"/>
      <c r="J39" s="47">
        <v>231502</v>
      </c>
      <c r="K39" s="70"/>
      <c r="L39" s="145"/>
      <c r="M39" s="146"/>
      <c r="N39" s="147"/>
    </row>
    <row r="40" spans="1:14" s="115" customFormat="1">
      <c r="A40" s="148"/>
      <c r="B40" s="11"/>
      <c r="C40" s="120"/>
      <c r="D40" s="32"/>
      <c r="E40" s="32"/>
      <c r="F40" s="32"/>
      <c r="G40" s="32"/>
      <c r="H40" s="149"/>
      <c r="I40" s="32"/>
      <c r="J40" s="149"/>
      <c r="K40" s="149"/>
      <c r="L40" s="150"/>
      <c r="M40" s="150"/>
      <c r="N40" s="150"/>
    </row>
    <row r="41" spans="1:14" s="115" customFormat="1">
      <c r="A41" s="148"/>
      <c r="B41" s="11"/>
      <c r="C41" s="120"/>
      <c r="D41" s="32"/>
      <c r="E41" s="32"/>
      <c r="F41" s="32"/>
      <c r="G41" s="32"/>
      <c r="H41" s="149"/>
      <c r="I41" s="32"/>
      <c r="J41" s="149"/>
      <c r="K41" s="149"/>
      <c r="L41" s="150"/>
      <c r="M41" s="150"/>
      <c r="N41" s="150"/>
    </row>
    <row r="42" spans="1:14" s="115" customFormat="1" ht="16.5" thickBot="1">
      <c r="A42" s="112" t="s">
        <v>71</v>
      </c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4"/>
      <c r="M42" s="114"/>
      <c r="N42" s="114"/>
    </row>
    <row r="43" spans="1:14" s="115" customFormat="1">
      <c r="A43" s="116" t="s">
        <v>73</v>
      </c>
      <c r="B43" s="9" t="s">
        <v>48</v>
      </c>
      <c r="C43" s="10" t="s">
        <v>74</v>
      </c>
      <c r="D43" s="10" t="s">
        <v>75</v>
      </c>
      <c r="E43" s="9" t="s">
        <v>76</v>
      </c>
      <c r="F43" s="10" t="s">
        <v>77</v>
      </c>
      <c r="G43" s="9" t="s">
        <v>78</v>
      </c>
      <c r="H43" s="10" t="s">
        <v>79</v>
      </c>
      <c r="I43" s="10" t="s">
        <v>80</v>
      </c>
      <c r="J43" s="10" t="s">
        <v>81</v>
      </c>
      <c r="K43" s="55" t="s">
        <v>65</v>
      </c>
      <c r="L43" s="62" t="s">
        <v>56</v>
      </c>
      <c r="M43" s="117"/>
      <c r="N43" s="118"/>
    </row>
    <row r="44" spans="1:14" s="115" customFormat="1">
      <c r="A44" s="119" t="s">
        <v>0</v>
      </c>
      <c r="B44" s="120" t="s">
        <v>1</v>
      </c>
      <c r="C44" s="12" t="s">
        <v>2</v>
      </c>
      <c r="D44" s="12" t="s">
        <v>2</v>
      </c>
      <c r="E44" s="11" t="s">
        <v>2</v>
      </c>
      <c r="F44" s="12" t="s">
        <v>2</v>
      </c>
      <c r="G44" s="11" t="s">
        <v>2</v>
      </c>
      <c r="H44" s="12" t="s">
        <v>2</v>
      </c>
      <c r="I44" s="12" t="s">
        <v>2</v>
      </c>
      <c r="J44" s="12" t="s">
        <v>3</v>
      </c>
      <c r="K44" s="56" t="s">
        <v>66</v>
      </c>
      <c r="L44" s="63" t="s">
        <v>4</v>
      </c>
      <c r="M44" s="18" t="s">
        <v>5</v>
      </c>
      <c r="N44" s="19" t="s">
        <v>6</v>
      </c>
    </row>
    <row r="45" spans="1:14" s="115" customFormat="1" ht="15.75" thickBot="1">
      <c r="A45" s="121" t="s">
        <v>1</v>
      </c>
      <c r="B45" s="122"/>
      <c r="C45" s="14"/>
      <c r="D45" s="14"/>
      <c r="E45" s="13"/>
      <c r="F45" s="14"/>
      <c r="G45" s="13"/>
      <c r="H45" s="14"/>
      <c r="I45" s="14"/>
      <c r="J45" s="14"/>
      <c r="K45" s="57"/>
      <c r="L45" s="64" t="s">
        <v>7</v>
      </c>
      <c r="M45" s="123" t="s">
        <v>8</v>
      </c>
      <c r="N45" s="124" t="s">
        <v>9</v>
      </c>
    </row>
    <row r="46" spans="1:14" s="115" customFormat="1">
      <c r="A46" s="125">
        <v>122039</v>
      </c>
      <c r="B46" s="126" t="s">
        <v>23</v>
      </c>
      <c r="C46" s="127">
        <v>110000</v>
      </c>
      <c r="D46" s="23">
        <v>3100</v>
      </c>
      <c r="E46" s="23">
        <v>9031</v>
      </c>
      <c r="F46" s="23">
        <v>340</v>
      </c>
      <c r="G46" s="23">
        <v>64</v>
      </c>
      <c r="H46" s="128">
        <v>35282.316410495267</v>
      </c>
      <c r="I46" s="23">
        <v>156010</v>
      </c>
      <c r="J46" s="128">
        <v>313827.31641049526</v>
      </c>
      <c r="K46" s="129">
        <v>7</v>
      </c>
      <c r="L46" s="130">
        <v>15.956</v>
      </c>
      <c r="M46" s="131">
        <v>64.477000000000004</v>
      </c>
      <c r="N46" s="132">
        <v>31.312999999999999</v>
      </c>
    </row>
    <row r="47" spans="1:14" s="115" customFormat="1">
      <c r="A47" s="133">
        <v>122040</v>
      </c>
      <c r="B47" s="134" t="s">
        <v>24</v>
      </c>
      <c r="C47" s="135">
        <v>110000</v>
      </c>
      <c r="D47" s="4">
        <v>3800</v>
      </c>
      <c r="E47" s="4">
        <v>6734</v>
      </c>
      <c r="F47" s="4">
        <v>320</v>
      </c>
      <c r="G47" s="4">
        <v>64</v>
      </c>
      <c r="H47" s="46">
        <v>33108.740878745535</v>
      </c>
      <c r="I47" s="4">
        <v>156010</v>
      </c>
      <c r="J47" s="46">
        <v>310036.74087874556</v>
      </c>
      <c r="K47" s="129">
        <v>7</v>
      </c>
      <c r="L47" s="136">
        <v>19.559000000000001</v>
      </c>
      <c r="M47" s="137">
        <v>44.036000000000001</v>
      </c>
      <c r="N47" s="138">
        <v>29.384</v>
      </c>
    </row>
    <row r="48" spans="1:14" s="115" customFormat="1">
      <c r="A48" s="133">
        <v>122041</v>
      </c>
      <c r="B48" s="151" t="s">
        <v>25</v>
      </c>
      <c r="C48" s="4">
        <v>110000</v>
      </c>
      <c r="D48" s="4">
        <v>4100</v>
      </c>
      <c r="E48" s="4">
        <v>3719</v>
      </c>
      <c r="F48" s="4">
        <v>380</v>
      </c>
      <c r="G48" s="4">
        <v>36.6</v>
      </c>
      <c r="H48" s="46">
        <v>34040.273249495418</v>
      </c>
      <c r="I48" s="4">
        <v>152465</v>
      </c>
      <c r="J48" s="46">
        <v>304740.8732494954</v>
      </c>
      <c r="K48" s="129">
        <v>7</v>
      </c>
      <c r="L48" s="136">
        <v>21.103000000000002</v>
      </c>
      <c r="M48" s="137">
        <v>19.332000000000001</v>
      </c>
      <c r="N48" s="138">
        <v>30.210999999999999</v>
      </c>
    </row>
    <row r="49" spans="1:14" s="115" customFormat="1">
      <c r="A49" s="133">
        <v>122042</v>
      </c>
      <c r="B49" s="134" t="s">
        <v>26</v>
      </c>
      <c r="C49" s="135">
        <v>110000</v>
      </c>
      <c r="D49" s="4">
        <v>3200</v>
      </c>
      <c r="E49" s="4">
        <v>6442</v>
      </c>
      <c r="F49" s="4">
        <v>400</v>
      </c>
      <c r="G49" s="4">
        <v>64</v>
      </c>
      <c r="H49" s="46">
        <v>28792.640894271077</v>
      </c>
      <c r="I49" s="4">
        <v>163102</v>
      </c>
      <c r="J49" s="46">
        <v>312000.64089427108</v>
      </c>
      <c r="K49" s="129">
        <v>7</v>
      </c>
      <c r="L49" s="136">
        <v>16.471</v>
      </c>
      <c r="M49" s="137">
        <v>43.274000000000001</v>
      </c>
      <c r="N49" s="138">
        <v>25.553000000000001</v>
      </c>
    </row>
    <row r="50" spans="1:14" s="115" customFormat="1">
      <c r="A50" s="133">
        <v>122043</v>
      </c>
      <c r="B50" s="134" t="s">
        <v>27</v>
      </c>
      <c r="C50" s="135">
        <v>120000</v>
      </c>
      <c r="D50" s="4">
        <v>3600</v>
      </c>
      <c r="E50" s="4">
        <v>8994</v>
      </c>
      <c r="F50" s="4">
        <v>340</v>
      </c>
      <c r="G50" s="4">
        <v>64</v>
      </c>
      <c r="H50" s="46">
        <v>29848.377581120945</v>
      </c>
      <c r="I50" s="4">
        <v>173739</v>
      </c>
      <c r="J50" s="46">
        <v>336585.37758112093</v>
      </c>
      <c r="K50" s="129">
        <v>7</v>
      </c>
      <c r="L50" s="136">
        <v>18.529</v>
      </c>
      <c r="M50" s="137">
        <v>62.57</v>
      </c>
      <c r="N50" s="138">
        <v>26.49</v>
      </c>
    </row>
    <row r="51" spans="1:14" s="115" customFormat="1">
      <c r="A51" s="133">
        <v>122044</v>
      </c>
      <c r="B51" s="134" t="s">
        <v>28</v>
      </c>
      <c r="C51" s="135">
        <v>80000</v>
      </c>
      <c r="D51" s="4">
        <v>2700</v>
      </c>
      <c r="E51" s="4">
        <v>9845</v>
      </c>
      <c r="F51" s="4">
        <v>400</v>
      </c>
      <c r="G51" s="4">
        <v>46</v>
      </c>
      <c r="H51" s="46">
        <v>29972.581897220934</v>
      </c>
      <c r="I51" s="4">
        <v>173739</v>
      </c>
      <c r="J51" s="46">
        <v>296702.58189722092</v>
      </c>
      <c r="K51" s="129">
        <v>7</v>
      </c>
      <c r="L51" s="136">
        <v>11.118</v>
      </c>
      <c r="M51" s="137">
        <v>53.034999999999997</v>
      </c>
      <c r="N51" s="138">
        <v>26.600999999999999</v>
      </c>
    </row>
    <row r="52" spans="1:14" s="115" customFormat="1">
      <c r="A52" s="133">
        <v>122045</v>
      </c>
      <c r="B52" s="134" t="s">
        <v>29</v>
      </c>
      <c r="C52" s="135">
        <v>110000</v>
      </c>
      <c r="D52" s="4">
        <v>7600</v>
      </c>
      <c r="E52" s="4">
        <v>10234</v>
      </c>
      <c r="F52" s="4">
        <v>360</v>
      </c>
      <c r="G52" s="4">
        <v>73</v>
      </c>
      <c r="H52" s="46">
        <v>27364.291259121255</v>
      </c>
      <c r="I52" s="4">
        <v>163102</v>
      </c>
      <c r="J52" s="46">
        <v>316033.29125912127</v>
      </c>
      <c r="K52" s="129">
        <v>7</v>
      </c>
      <c r="L52" s="136">
        <v>39.1</v>
      </c>
      <c r="M52" s="137">
        <v>33.299999999999997</v>
      </c>
      <c r="N52" s="138">
        <v>24.286000000000001</v>
      </c>
    </row>
    <row r="53" spans="1:14" s="115" customFormat="1">
      <c r="A53" s="133" t="s">
        <v>50</v>
      </c>
      <c r="B53" s="134"/>
      <c r="C53" s="39">
        <f>(C46+C47+C48+C49+C50+C51+C52)/7</f>
        <v>107142.85714285714</v>
      </c>
      <c r="D53" s="39">
        <f t="shared" ref="D53:I53" si="4">(D46+D47+D48+D49+D50+D51+D52)/7</f>
        <v>4014.2857142857142</v>
      </c>
      <c r="E53" s="39">
        <f t="shared" si="4"/>
        <v>7857</v>
      </c>
      <c r="F53" s="39">
        <f t="shared" si="4"/>
        <v>362.85714285714283</v>
      </c>
      <c r="G53" s="39">
        <f t="shared" si="4"/>
        <v>58.800000000000004</v>
      </c>
      <c r="H53" s="39">
        <f t="shared" si="4"/>
        <v>31201.317452924348</v>
      </c>
      <c r="I53" s="39">
        <f t="shared" si="4"/>
        <v>162595.28571428571</v>
      </c>
      <c r="J53" s="46">
        <v>312847</v>
      </c>
      <c r="K53" s="69">
        <v>7</v>
      </c>
      <c r="L53" s="139">
        <f>(L46+L47+L48+L49+L50+L51+L52)/7</f>
        <v>20.262285714285714</v>
      </c>
      <c r="M53" s="140">
        <f t="shared" ref="M53:N53" si="5">(M46+M47+M48+M49+M50+M51+M52)/7</f>
        <v>45.717714285714287</v>
      </c>
      <c r="N53" s="141">
        <f t="shared" si="5"/>
        <v>27.691142857142857</v>
      </c>
    </row>
    <row r="54" spans="1:14" s="115" customFormat="1" ht="15.75" thickBot="1">
      <c r="A54" s="142"/>
      <c r="B54" s="143" t="s">
        <v>61</v>
      </c>
      <c r="C54" s="144"/>
      <c r="D54" s="26">
        <v>4100</v>
      </c>
      <c r="E54" s="26"/>
      <c r="F54" s="26"/>
      <c r="G54" s="26"/>
      <c r="H54" s="47"/>
      <c r="I54" s="26"/>
      <c r="J54" s="47">
        <v>393255</v>
      </c>
      <c r="K54" s="70"/>
      <c r="L54" s="145"/>
      <c r="M54" s="146"/>
      <c r="N54" s="147"/>
    </row>
    <row r="55" spans="1:14" s="115" customFormat="1">
      <c r="A55" s="148"/>
      <c r="B55" s="11"/>
      <c r="C55" s="120"/>
      <c r="D55" s="32"/>
      <c r="E55" s="32"/>
      <c r="F55" s="32"/>
      <c r="G55" s="32"/>
      <c r="H55" s="149"/>
      <c r="I55" s="32"/>
      <c r="J55" s="149"/>
      <c r="K55" s="149"/>
      <c r="L55" s="150"/>
      <c r="M55" s="150"/>
      <c r="N55" s="150"/>
    </row>
    <row r="56" spans="1:14" s="115" customFormat="1">
      <c r="A56" s="148"/>
      <c r="B56" s="11"/>
      <c r="C56" s="120"/>
      <c r="D56" s="32"/>
      <c r="E56" s="32"/>
      <c r="F56" s="32"/>
      <c r="G56" s="32"/>
      <c r="H56" s="149"/>
      <c r="I56" s="32"/>
      <c r="J56" s="149"/>
      <c r="K56" s="149"/>
      <c r="L56" s="150"/>
      <c r="M56" s="150"/>
      <c r="N56" s="150"/>
    </row>
    <row r="57" spans="1:14" s="115" customFormat="1" ht="16.5" thickBot="1">
      <c r="A57" s="112" t="s">
        <v>72</v>
      </c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4"/>
      <c r="M57" s="114"/>
      <c r="N57" s="114"/>
    </row>
    <row r="58" spans="1:14" s="115" customFormat="1">
      <c r="A58" s="116" t="s">
        <v>73</v>
      </c>
      <c r="B58" s="9" t="s">
        <v>48</v>
      </c>
      <c r="C58" s="10" t="s">
        <v>74</v>
      </c>
      <c r="D58" s="10" t="s">
        <v>75</v>
      </c>
      <c r="E58" s="9" t="s">
        <v>76</v>
      </c>
      <c r="F58" s="10" t="s">
        <v>77</v>
      </c>
      <c r="G58" s="9" t="s">
        <v>78</v>
      </c>
      <c r="H58" s="10" t="s">
        <v>79</v>
      </c>
      <c r="I58" s="10" t="s">
        <v>80</v>
      </c>
      <c r="J58" s="10" t="s">
        <v>81</v>
      </c>
      <c r="K58" s="55" t="s">
        <v>65</v>
      </c>
      <c r="L58" s="62" t="s">
        <v>56</v>
      </c>
      <c r="M58" s="117"/>
      <c r="N58" s="118"/>
    </row>
    <row r="59" spans="1:14" s="115" customFormat="1">
      <c r="A59" s="119" t="s">
        <v>0</v>
      </c>
      <c r="B59" s="120" t="s">
        <v>1</v>
      </c>
      <c r="C59" s="12" t="s">
        <v>2</v>
      </c>
      <c r="D59" s="12" t="s">
        <v>2</v>
      </c>
      <c r="E59" s="11" t="s">
        <v>2</v>
      </c>
      <c r="F59" s="12" t="s">
        <v>2</v>
      </c>
      <c r="G59" s="11" t="s">
        <v>2</v>
      </c>
      <c r="H59" s="12" t="s">
        <v>2</v>
      </c>
      <c r="I59" s="12" t="s">
        <v>2</v>
      </c>
      <c r="J59" s="12" t="s">
        <v>3</v>
      </c>
      <c r="K59" s="56" t="s">
        <v>66</v>
      </c>
      <c r="L59" s="63" t="s">
        <v>4</v>
      </c>
      <c r="M59" s="18" t="s">
        <v>5</v>
      </c>
      <c r="N59" s="19" t="s">
        <v>6</v>
      </c>
    </row>
    <row r="60" spans="1:14" s="115" customFormat="1" ht="15.75" thickBot="1">
      <c r="A60" s="121" t="s">
        <v>1</v>
      </c>
      <c r="B60" s="122"/>
      <c r="C60" s="14"/>
      <c r="D60" s="14"/>
      <c r="E60" s="13"/>
      <c r="F60" s="14"/>
      <c r="G60" s="13"/>
      <c r="H60" s="14"/>
      <c r="I60" s="14"/>
      <c r="J60" s="14"/>
      <c r="K60" s="57"/>
      <c r="L60" s="64" t="s">
        <v>7</v>
      </c>
      <c r="M60" s="123" t="s">
        <v>8</v>
      </c>
      <c r="N60" s="124" t="s">
        <v>9</v>
      </c>
    </row>
    <row r="61" spans="1:14" s="115" customFormat="1">
      <c r="A61" s="125">
        <v>122047</v>
      </c>
      <c r="B61" s="126" t="s">
        <v>30</v>
      </c>
      <c r="C61" s="127">
        <v>110000</v>
      </c>
      <c r="D61" s="23">
        <v>5900</v>
      </c>
      <c r="E61" s="23">
        <v>11960</v>
      </c>
      <c r="F61" s="23">
        <v>340</v>
      </c>
      <c r="G61" s="23">
        <v>183</v>
      </c>
      <c r="H61" s="128">
        <v>33419.251668995501</v>
      </c>
      <c r="I61" s="23">
        <v>168420</v>
      </c>
      <c r="J61" s="128">
        <v>336322.25166899548</v>
      </c>
      <c r="K61" s="129">
        <v>7</v>
      </c>
      <c r="L61" s="130">
        <v>30.3</v>
      </c>
      <c r="M61" s="131">
        <v>50.1</v>
      </c>
      <c r="N61" s="132">
        <v>29.66</v>
      </c>
    </row>
    <row r="62" spans="1:14" s="115" customFormat="1">
      <c r="A62" s="133">
        <v>122048</v>
      </c>
      <c r="B62" s="134" t="s">
        <v>31</v>
      </c>
      <c r="C62" s="135">
        <v>120000</v>
      </c>
      <c r="D62" s="4">
        <v>12000</v>
      </c>
      <c r="E62" s="4">
        <v>20372</v>
      </c>
      <c r="F62" s="4">
        <v>280</v>
      </c>
      <c r="G62" s="4">
        <v>622</v>
      </c>
      <c r="H62" s="46">
        <v>57581.13646949231</v>
      </c>
      <c r="I62" s="4">
        <v>179058</v>
      </c>
      <c r="J62" s="46">
        <v>388913.13646949234</v>
      </c>
      <c r="K62" s="129">
        <v>7</v>
      </c>
      <c r="L62" s="136">
        <v>61.7</v>
      </c>
      <c r="M62" s="137">
        <v>81.8</v>
      </c>
      <c r="N62" s="138">
        <v>51.103000000000002</v>
      </c>
    </row>
    <row r="63" spans="1:14" s="115" customFormat="1">
      <c r="A63" s="133">
        <v>122049</v>
      </c>
      <c r="B63" s="134" t="s">
        <v>32</v>
      </c>
      <c r="C63" s="135">
        <v>100000</v>
      </c>
      <c r="D63" s="4">
        <v>11000</v>
      </c>
      <c r="E63" s="4">
        <v>18232</v>
      </c>
      <c r="F63" s="4">
        <v>220</v>
      </c>
      <c r="G63" s="4">
        <v>540</v>
      </c>
      <c r="H63" s="46">
        <v>47334.280391243592</v>
      </c>
      <c r="I63" s="4">
        <v>173739</v>
      </c>
      <c r="J63" s="46">
        <v>343165.28039124358</v>
      </c>
      <c r="K63" s="129">
        <v>7</v>
      </c>
      <c r="L63" s="136">
        <v>56.6</v>
      </c>
      <c r="M63" s="137">
        <v>66.7</v>
      </c>
      <c r="N63" s="138">
        <v>42.009</v>
      </c>
    </row>
    <row r="64" spans="1:14" s="115" customFormat="1">
      <c r="A64" s="133" t="s">
        <v>50</v>
      </c>
      <c r="B64" s="134"/>
      <c r="C64" s="37">
        <f>(C61+C62+C63)/3</f>
        <v>110000</v>
      </c>
      <c r="D64" s="39">
        <f t="shared" ref="D64:I64" si="6">(D61+D62+D63)/3</f>
        <v>9633.3333333333339</v>
      </c>
      <c r="E64" s="39">
        <f t="shared" si="6"/>
        <v>16854.666666666668</v>
      </c>
      <c r="F64" s="37">
        <f t="shared" si="6"/>
        <v>280</v>
      </c>
      <c r="G64" s="39">
        <f t="shared" si="6"/>
        <v>448.33333333333331</v>
      </c>
      <c r="H64" s="39">
        <f t="shared" si="6"/>
        <v>46111.556176577134</v>
      </c>
      <c r="I64" s="37">
        <f t="shared" si="6"/>
        <v>173739</v>
      </c>
      <c r="J64" s="46">
        <v>356134</v>
      </c>
      <c r="K64" s="129">
        <v>7</v>
      </c>
      <c r="L64" s="139">
        <f>(L61+L62+L63)/3</f>
        <v>49.533333333333331</v>
      </c>
      <c r="M64" s="140">
        <f t="shared" ref="M64:N64" si="7">(M61+M62+M63)/3</f>
        <v>66.2</v>
      </c>
      <c r="N64" s="141">
        <f t="shared" si="7"/>
        <v>40.923999999999999</v>
      </c>
    </row>
    <row r="65" spans="1:14" s="115" customFormat="1" ht="15.75" thickBot="1">
      <c r="A65" s="142"/>
      <c r="B65" s="143" t="s">
        <v>62</v>
      </c>
      <c r="C65" s="144"/>
      <c r="D65" s="26">
        <v>3529</v>
      </c>
      <c r="E65" s="26"/>
      <c r="F65" s="26"/>
      <c r="G65" s="26"/>
      <c r="H65" s="47"/>
      <c r="I65" s="26"/>
      <c r="J65" s="47">
        <v>340700</v>
      </c>
      <c r="K65" s="70"/>
      <c r="L65" s="145"/>
      <c r="M65" s="146"/>
      <c r="N65" s="147"/>
    </row>
    <row r="66" spans="1:14" s="115" customFormat="1">
      <c r="A66" s="148"/>
      <c r="B66" s="11"/>
      <c r="C66" s="120"/>
      <c r="D66" s="32"/>
      <c r="E66" s="32"/>
      <c r="F66" s="32"/>
      <c r="G66" s="32"/>
      <c r="H66" s="149"/>
      <c r="I66" s="32"/>
      <c r="J66" s="149"/>
      <c r="K66" s="149"/>
      <c r="L66" s="150"/>
      <c r="M66" s="150"/>
      <c r="N66" s="150"/>
    </row>
    <row r="67" spans="1:14" s="115" customFormat="1">
      <c r="A67" s="148"/>
      <c r="B67" s="11"/>
      <c r="C67" s="120"/>
      <c r="D67" s="32"/>
      <c r="E67" s="32"/>
      <c r="F67" s="32"/>
      <c r="G67" s="32"/>
      <c r="H67" s="149"/>
      <c r="I67" s="32"/>
      <c r="J67" s="149"/>
      <c r="K67" s="149"/>
      <c r="L67" s="150"/>
      <c r="M67" s="150"/>
      <c r="N67" s="150"/>
    </row>
    <row r="68" spans="1:14" s="115" customFormat="1" ht="16.5" thickBot="1">
      <c r="A68" s="112" t="s">
        <v>52</v>
      </c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4"/>
      <c r="M68" s="114"/>
      <c r="N68" s="114"/>
    </row>
    <row r="69" spans="1:14" s="115" customFormat="1">
      <c r="A69" s="116" t="s">
        <v>73</v>
      </c>
      <c r="B69" s="9" t="s">
        <v>48</v>
      </c>
      <c r="C69" s="10" t="s">
        <v>74</v>
      </c>
      <c r="D69" s="10" t="s">
        <v>75</v>
      </c>
      <c r="E69" s="9" t="s">
        <v>76</v>
      </c>
      <c r="F69" s="10" t="s">
        <v>77</v>
      </c>
      <c r="G69" s="9" t="s">
        <v>78</v>
      </c>
      <c r="H69" s="10" t="s">
        <v>79</v>
      </c>
      <c r="I69" s="10" t="s">
        <v>80</v>
      </c>
      <c r="J69" s="10" t="s">
        <v>81</v>
      </c>
      <c r="K69" s="55" t="s">
        <v>65</v>
      </c>
      <c r="L69" s="62" t="s">
        <v>56</v>
      </c>
      <c r="M69" s="117"/>
      <c r="N69" s="118"/>
    </row>
    <row r="70" spans="1:14" s="115" customFormat="1">
      <c r="A70" s="119" t="s">
        <v>0</v>
      </c>
      <c r="B70" s="120" t="s">
        <v>1</v>
      </c>
      <c r="C70" s="12" t="s">
        <v>2</v>
      </c>
      <c r="D70" s="12" t="s">
        <v>2</v>
      </c>
      <c r="E70" s="11" t="s">
        <v>2</v>
      </c>
      <c r="F70" s="12" t="s">
        <v>2</v>
      </c>
      <c r="G70" s="11" t="s">
        <v>2</v>
      </c>
      <c r="H70" s="12" t="s">
        <v>2</v>
      </c>
      <c r="I70" s="12" t="s">
        <v>2</v>
      </c>
      <c r="J70" s="12" t="s">
        <v>3</v>
      </c>
      <c r="K70" s="56" t="s">
        <v>66</v>
      </c>
      <c r="L70" s="63" t="s">
        <v>4</v>
      </c>
      <c r="M70" s="18" t="s">
        <v>5</v>
      </c>
      <c r="N70" s="19" t="s">
        <v>6</v>
      </c>
    </row>
    <row r="71" spans="1:14" s="115" customFormat="1" ht="15.75" thickBot="1">
      <c r="A71" s="121" t="s">
        <v>1</v>
      </c>
      <c r="B71" s="122"/>
      <c r="C71" s="14"/>
      <c r="D71" s="14"/>
      <c r="E71" s="13"/>
      <c r="F71" s="14"/>
      <c r="G71" s="13"/>
      <c r="H71" s="14"/>
      <c r="I71" s="14"/>
      <c r="J71" s="14"/>
      <c r="K71" s="57"/>
      <c r="L71" s="64" t="s">
        <v>7</v>
      </c>
      <c r="M71" s="123" t="s">
        <v>8</v>
      </c>
      <c r="N71" s="124" t="s">
        <v>9</v>
      </c>
    </row>
    <row r="72" spans="1:14" s="115" customFormat="1">
      <c r="A72" s="125">
        <v>122050</v>
      </c>
      <c r="B72" s="126" t="s">
        <v>34</v>
      </c>
      <c r="C72" s="127">
        <v>100000</v>
      </c>
      <c r="D72" s="23">
        <v>3100</v>
      </c>
      <c r="E72" s="23">
        <v>10052</v>
      </c>
      <c r="F72" s="23">
        <v>560</v>
      </c>
      <c r="G72" s="23">
        <v>46</v>
      </c>
      <c r="H72" s="128">
        <v>25035.460332246545</v>
      </c>
      <c r="I72" s="23">
        <v>163102</v>
      </c>
      <c r="J72" s="128">
        <v>301695.46033224656</v>
      </c>
      <c r="K72" s="129">
        <v>7</v>
      </c>
      <c r="L72" s="130">
        <v>15.9</v>
      </c>
      <c r="M72" s="131">
        <v>40</v>
      </c>
      <c r="N72" s="132">
        <v>22.219000000000001</v>
      </c>
    </row>
    <row r="73" spans="1:14" s="115" customFormat="1">
      <c r="A73" s="152">
        <v>122051</v>
      </c>
      <c r="B73" s="151" t="s">
        <v>35</v>
      </c>
      <c r="C73" s="4">
        <v>100000</v>
      </c>
      <c r="D73" s="4">
        <v>2800</v>
      </c>
      <c r="E73" s="4">
        <v>11218</v>
      </c>
      <c r="F73" s="4">
        <v>100</v>
      </c>
      <c r="G73" s="4">
        <v>17.5</v>
      </c>
      <c r="H73" s="46">
        <v>24352.336593696629</v>
      </c>
      <c r="I73" s="4">
        <v>166648</v>
      </c>
      <c r="J73" s="46">
        <v>305135.83659369661</v>
      </c>
      <c r="K73" s="153">
        <v>6</v>
      </c>
      <c r="L73" s="136">
        <v>14.412000000000001</v>
      </c>
      <c r="M73" s="137">
        <v>41.558</v>
      </c>
      <c r="N73" s="138">
        <v>21.613</v>
      </c>
    </row>
    <row r="74" spans="1:14" s="115" customFormat="1">
      <c r="A74" s="152">
        <v>122052</v>
      </c>
      <c r="B74" s="151" t="s">
        <v>36</v>
      </c>
      <c r="C74" s="4">
        <v>100000</v>
      </c>
      <c r="D74" s="4">
        <v>2800</v>
      </c>
      <c r="E74" s="4">
        <v>11838</v>
      </c>
      <c r="F74" s="4">
        <v>520</v>
      </c>
      <c r="G74" s="4">
        <v>55</v>
      </c>
      <c r="H74" s="46">
        <v>22706.629405371837</v>
      </c>
      <c r="I74" s="4">
        <v>166648</v>
      </c>
      <c r="J74" s="46">
        <v>304567.62940537184</v>
      </c>
      <c r="K74" s="153">
        <v>6</v>
      </c>
      <c r="L74" s="136">
        <v>14.412000000000001</v>
      </c>
      <c r="M74" s="137">
        <v>36.387999999999998</v>
      </c>
      <c r="N74" s="138">
        <v>20.152000000000001</v>
      </c>
    </row>
    <row r="75" spans="1:14" s="115" customFormat="1">
      <c r="A75" s="152">
        <v>122053</v>
      </c>
      <c r="B75" s="151" t="s">
        <v>37</v>
      </c>
      <c r="C75" s="4">
        <v>100000</v>
      </c>
      <c r="D75" s="4">
        <v>3300</v>
      </c>
      <c r="E75" s="4">
        <v>11960</v>
      </c>
      <c r="F75" s="4">
        <v>520</v>
      </c>
      <c r="G75" s="4">
        <v>64</v>
      </c>
      <c r="H75" s="46">
        <v>23948.672566371682</v>
      </c>
      <c r="I75" s="4">
        <v>166648</v>
      </c>
      <c r="J75" s="46">
        <v>306440.67256637168</v>
      </c>
      <c r="K75" s="153">
        <v>6</v>
      </c>
      <c r="L75" s="154">
        <v>16.984999999999999</v>
      </c>
      <c r="M75" s="155">
        <v>37.456000000000003</v>
      </c>
      <c r="N75" s="156">
        <v>21.254000000000001</v>
      </c>
    </row>
    <row r="76" spans="1:14" s="115" customFormat="1">
      <c r="A76" s="152" t="s">
        <v>50</v>
      </c>
      <c r="B76" s="151"/>
      <c r="C76" s="42">
        <f>(C72+C73+C74+C75)/4</f>
        <v>100000</v>
      </c>
      <c r="D76" s="42">
        <f t="shared" ref="D76:I76" si="8">(D72+D73+D74+D75)/4</f>
        <v>3000</v>
      </c>
      <c r="E76" s="42">
        <f t="shared" si="8"/>
        <v>11267</v>
      </c>
      <c r="F76" s="42">
        <f t="shared" si="8"/>
        <v>425</v>
      </c>
      <c r="G76" s="157">
        <f t="shared" si="8"/>
        <v>45.625</v>
      </c>
      <c r="H76" s="157">
        <f t="shared" si="8"/>
        <v>24010.774724421673</v>
      </c>
      <c r="I76" s="157">
        <f t="shared" si="8"/>
        <v>165761.5</v>
      </c>
      <c r="J76" s="46">
        <v>304460</v>
      </c>
      <c r="K76" s="153">
        <v>6</v>
      </c>
      <c r="L76" s="158">
        <f>(L72+L73+L74+L75)/4</f>
        <v>15.427250000000001</v>
      </c>
      <c r="M76" s="159">
        <f t="shared" ref="M76:N76" si="9">(M72+M73+M74+M75)/4</f>
        <v>38.850499999999997</v>
      </c>
      <c r="N76" s="160">
        <f t="shared" si="9"/>
        <v>21.3095</v>
      </c>
    </row>
    <row r="77" spans="1:14" s="115" customFormat="1" ht="15.75" thickBot="1">
      <c r="A77" s="161"/>
      <c r="B77" s="162"/>
      <c r="C77" s="26"/>
      <c r="D77" s="26"/>
      <c r="E77" s="26"/>
      <c r="F77" s="26"/>
      <c r="G77" s="26"/>
      <c r="H77" s="47"/>
      <c r="I77" s="26"/>
      <c r="J77" s="47"/>
      <c r="K77" s="163"/>
      <c r="L77" s="164"/>
      <c r="M77" s="165"/>
      <c r="N77" s="166"/>
    </row>
    <row r="78" spans="1:14" s="115" customFormat="1">
      <c r="A78" s="167"/>
      <c r="B78" s="168"/>
      <c r="C78" s="32"/>
      <c r="D78" s="32"/>
      <c r="E78" s="32"/>
      <c r="F78" s="32"/>
      <c r="G78" s="32"/>
      <c r="H78" s="149"/>
      <c r="I78" s="32"/>
      <c r="J78" s="149"/>
      <c r="K78" s="149"/>
      <c r="L78" s="150"/>
      <c r="M78" s="150"/>
      <c r="N78" s="150"/>
    </row>
    <row r="79" spans="1:14">
      <c r="A79" s="96"/>
      <c r="B79" s="40"/>
      <c r="C79" s="33"/>
      <c r="D79" s="32"/>
      <c r="E79" s="33"/>
      <c r="F79" s="33"/>
      <c r="G79" s="33"/>
      <c r="H79" s="34"/>
      <c r="I79" s="33"/>
      <c r="J79" s="34"/>
      <c r="K79" s="34"/>
      <c r="L79" s="93"/>
      <c r="M79" s="93"/>
      <c r="N79" s="93"/>
    </row>
    <row r="80" spans="1:14" ht="16.5" thickBot="1">
      <c r="A80" s="71" t="s">
        <v>53</v>
      </c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3"/>
      <c r="M80" s="73"/>
      <c r="N80" s="73"/>
    </row>
    <row r="81" spans="1:14">
      <c r="A81" s="74" t="s">
        <v>73</v>
      </c>
      <c r="B81" s="20" t="s">
        <v>48</v>
      </c>
      <c r="C81" s="10" t="s">
        <v>74</v>
      </c>
      <c r="D81" s="10" t="s">
        <v>75</v>
      </c>
      <c r="E81" s="9" t="s">
        <v>76</v>
      </c>
      <c r="F81" s="10" t="s">
        <v>77</v>
      </c>
      <c r="G81" s="9" t="s">
        <v>78</v>
      </c>
      <c r="H81" s="10" t="s">
        <v>79</v>
      </c>
      <c r="I81" s="10" t="s">
        <v>80</v>
      </c>
      <c r="J81" s="10" t="s">
        <v>81</v>
      </c>
      <c r="K81" s="55" t="s">
        <v>65</v>
      </c>
      <c r="L81" s="62" t="s">
        <v>56</v>
      </c>
      <c r="M81" s="75"/>
      <c r="N81" s="76"/>
    </row>
    <row r="82" spans="1:14">
      <c r="A82" s="77" t="s">
        <v>0</v>
      </c>
      <c r="B82" s="1" t="s">
        <v>1</v>
      </c>
      <c r="C82" s="12" t="s">
        <v>2</v>
      </c>
      <c r="D82" s="12" t="s">
        <v>2</v>
      </c>
      <c r="E82" s="11" t="s">
        <v>2</v>
      </c>
      <c r="F82" s="12" t="s">
        <v>2</v>
      </c>
      <c r="G82" s="11" t="s">
        <v>2</v>
      </c>
      <c r="H82" s="12" t="s">
        <v>2</v>
      </c>
      <c r="I82" s="12" t="s">
        <v>2</v>
      </c>
      <c r="J82" s="12" t="s">
        <v>3</v>
      </c>
      <c r="K82" s="56" t="s">
        <v>66</v>
      </c>
      <c r="L82" s="63" t="s">
        <v>4</v>
      </c>
      <c r="M82" s="18" t="s">
        <v>5</v>
      </c>
      <c r="N82" s="19" t="s">
        <v>6</v>
      </c>
    </row>
    <row r="83" spans="1:14" ht="15.75" thickBot="1">
      <c r="A83" s="78" t="s">
        <v>1</v>
      </c>
      <c r="B83" s="21"/>
      <c r="C83" s="14"/>
      <c r="D83" s="14"/>
      <c r="E83" s="13"/>
      <c r="F83" s="14"/>
      <c r="G83" s="13"/>
      <c r="H83" s="14"/>
      <c r="I83" s="14"/>
      <c r="J83" s="14"/>
      <c r="K83" s="57"/>
      <c r="L83" s="64" t="s">
        <v>7</v>
      </c>
      <c r="M83" s="79" t="s">
        <v>8</v>
      </c>
      <c r="N83" s="80" t="s">
        <v>9</v>
      </c>
    </row>
    <row r="84" spans="1:14">
      <c r="A84" s="81">
        <v>122054</v>
      </c>
      <c r="B84" s="15" t="s">
        <v>38</v>
      </c>
      <c r="C84" s="6">
        <v>120000</v>
      </c>
      <c r="D84" s="23">
        <v>4000</v>
      </c>
      <c r="E84" s="24">
        <v>12520</v>
      </c>
      <c r="F84" s="24">
        <v>200</v>
      </c>
      <c r="G84" s="24">
        <v>155</v>
      </c>
      <c r="H84" s="25">
        <v>33419.251668995501</v>
      </c>
      <c r="I84" s="24">
        <v>180830</v>
      </c>
      <c r="J84" s="25">
        <v>351124.25166899548</v>
      </c>
      <c r="K84" s="58">
        <v>7</v>
      </c>
      <c r="L84" s="82">
        <v>20.588000000000001</v>
      </c>
      <c r="M84" s="83">
        <v>56.366999999999997</v>
      </c>
      <c r="N84" s="84">
        <v>29.66</v>
      </c>
    </row>
    <row r="85" spans="1:14">
      <c r="A85" s="85">
        <v>122055</v>
      </c>
      <c r="B85" s="3" t="s">
        <v>39</v>
      </c>
      <c r="C85" s="2">
        <v>120000</v>
      </c>
      <c r="D85" s="4">
        <v>5400</v>
      </c>
      <c r="E85" s="5">
        <v>14975</v>
      </c>
      <c r="F85" s="5">
        <v>160</v>
      </c>
      <c r="G85" s="5">
        <v>219.6</v>
      </c>
      <c r="H85" s="7">
        <v>38387.424312994874</v>
      </c>
      <c r="I85" s="5">
        <v>180830</v>
      </c>
      <c r="J85" s="7">
        <v>359972.02431299491</v>
      </c>
      <c r="K85" s="68">
        <v>7</v>
      </c>
      <c r="L85" s="97">
        <v>27.794</v>
      </c>
      <c r="M85" s="98">
        <v>62.582000000000001</v>
      </c>
      <c r="N85" s="99">
        <v>34.069000000000003</v>
      </c>
    </row>
    <row r="86" spans="1:14">
      <c r="A86" s="85" t="s">
        <v>50</v>
      </c>
      <c r="B86" s="3"/>
      <c r="C86" s="36">
        <f>(C84+C85)/2</f>
        <v>120000</v>
      </c>
      <c r="D86" s="37">
        <f t="shared" ref="D86:I86" si="10">(D84+D85)/2</f>
        <v>4700</v>
      </c>
      <c r="E86" s="38">
        <f t="shared" si="10"/>
        <v>13747.5</v>
      </c>
      <c r="F86" s="36">
        <f t="shared" si="10"/>
        <v>180</v>
      </c>
      <c r="G86" s="36">
        <f t="shared" si="10"/>
        <v>187.3</v>
      </c>
      <c r="H86" s="38">
        <f t="shared" si="10"/>
        <v>35903.337990995191</v>
      </c>
      <c r="I86" s="36">
        <f t="shared" si="10"/>
        <v>180830</v>
      </c>
      <c r="J86" s="7">
        <v>355548</v>
      </c>
      <c r="K86" s="59">
        <v>7</v>
      </c>
      <c r="L86" s="66">
        <v>24.2</v>
      </c>
      <c r="M86" s="35">
        <v>59.5</v>
      </c>
      <c r="N86" s="48">
        <v>31.8</v>
      </c>
    </row>
    <row r="87" spans="1:14" ht="15.75" thickBot="1">
      <c r="A87" s="94"/>
      <c r="B87" s="22"/>
      <c r="C87" s="8"/>
      <c r="D87" s="26"/>
      <c r="E87" s="27"/>
      <c r="F87" s="27"/>
      <c r="G87" s="27"/>
      <c r="H87" s="28"/>
      <c r="I87" s="27"/>
      <c r="J87" s="28"/>
      <c r="K87" s="67"/>
      <c r="L87" s="100"/>
      <c r="M87" s="101"/>
      <c r="N87" s="102"/>
    </row>
    <row r="88" spans="1:14">
      <c r="A88" s="92"/>
      <c r="B88" s="31"/>
      <c r="C88" s="1"/>
      <c r="D88" s="32"/>
      <c r="E88" s="33"/>
      <c r="F88" s="33"/>
      <c r="G88" s="33"/>
      <c r="H88" s="34"/>
      <c r="I88" s="33"/>
      <c r="J88" s="34"/>
      <c r="K88" s="34"/>
      <c r="L88" s="93"/>
      <c r="M88" s="93"/>
      <c r="N88" s="93"/>
    </row>
    <row r="89" spans="1:14">
      <c r="A89" s="92"/>
      <c r="B89" s="31"/>
      <c r="C89" s="1"/>
      <c r="D89" s="32"/>
      <c r="E89" s="33"/>
      <c r="F89" s="33"/>
      <c r="G89" s="33"/>
      <c r="H89" s="34"/>
      <c r="I89" s="33"/>
      <c r="J89" s="34"/>
      <c r="K89" s="34"/>
      <c r="L89" s="93"/>
      <c r="M89" s="93"/>
      <c r="N89" s="93"/>
    </row>
    <row r="90" spans="1:14" ht="16.5" thickBot="1">
      <c r="A90" s="71" t="s">
        <v>54</v>
      </c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3"/>
      <c r="M90" s="73"/>
      <c r="N90" s="73"/>
    </row>
    <row r="91" spans="1:14">
      <c r="A91" s="74" t="s">
        <v>73</v>
      </c>
      <c r="B91" s="20" t="s">
        <v>48</v>
      </c>
      <c r="C91" s="10" t="s">
        <v>74</v>
      </c>
      <c r="D91" s="10" t="s">
        <v>75</v>
      </c>
      <c r="E91" s="9" t="s">
        <v>76</v>
      </c>
      <c r="F91" s="10" t="s">
        <v>77</v>
      </c>
      <c r="G91" s="9" t="s">
        <v>78</v>
      </c>
      <c r="H91" s="10" t="s">
        <v>79</v>
      </c>
      <c r="I91" s="10" t="s">
        <v>80</v>
      </c>
      <c r="J91" s="10" t="s">
        <v>81</v>
      </c>
      <c r="K91" s="55" t="s">
        <v>65</v>
      </c>
      <c r="L91" s="62" t="s">
        <v>56</v>
      </c>
      <c r="M91" s="75"/>
      <c r="N91" s="76"/>
    </row>
    <row r="92" spans="1:14">
      <c r="A92" s="77" t="s">
        <v>0</v>
      </c>
      <c r="B92" s="1" t="s">
        <v>1</v>
      </c>
      <c r="C92" s="12" t="s">
        <v>2</v>
      </c>
      <c r="D92" s="12" t="s">
        <v>2</v>
      </c>
      <c r="E92" s="11" t="s">
        <v>2</v>
      </c>
      <c r="F92" s="12" t="s">
        <v>2</v>
      </c>
      <c r="G92" s="11" t="s">
        <v>2</v>
      </c>
      <c r="H92" s="12" t="s">
        <v>2</v>
      </c>
      <c r="I92" s="12" t="s">
        <v>2</v>
      </c>
      <c r="J92" s="12" t="s">
        <v>3</v>
      </c>
      <c r="K92" s="56" t="s">
        <v>66</v>
      </c>
      <c r="L92" s="63" t="s">
        <v>4</v>
      </c>
      <c r="M92" s="18" t="s">
        <v>5</v>
      </c>
      <c r="N92" s="19" t="s">
        <v>6</v>
      </c>
    </row>
    <row r="93" spans="1:14" ht="15.75" thickBot="1">
      <c r="A93" s="78" t="s">
        <v>1</v>
      </c>
      <c r="B93" s="21"/>
      <c r="C93" s="14"/>
      <c r="D93" s="14"/>
      <c r="E93" s="13"/>
      <c r="F93" s="14"/>
      <c r="G93" s="13"/>
      <c r="H93" s="14"/>
      <c r="I93" s="14"/>
      <c r="J93" s="14"/>
      <c r="K93" s="57"/>
      <c r="L93" s="64" t="s">
        <v>7</v>
      </c>
      <c r="M93" s="79" t="s">
        <v>8</v>
      </c>
      <c r="N93" s="80" t="s">
        <v>9</v>
      </c>
    </row>
    <row r="94" spans="1:14">
      <c r="A94" s="81">
        <v>122056</v>
      </c>
      <c r="B94" s="15" t="s">
        <v>40</v>
      </c>
      <c r="C94" s="6">
        <v>100000</v>
      </c>
      <c r="D94" s="23">
        <v>1900</v>
      </c>
      <c r="E94" s="24">
        <v>4048</v>
      </c>
      <c r="F94" s="24">
        <v>640</v>
      </c>
      <c r="G94" s="24">
        <v>36.6</v>
      </c>
      <c r="H94" s="25">
        <v>25314.920043471517</v>
      </c>
      <c r="I94" s="24">
        <v>129418</v>
      </c>
      <c r="J94" s="25">
        <v>261357.52004347154</v>
      </c>
      <c r="K94" s="58">
        <v>7</v>
      </c>
      <c r="L94" s="103">
        <v>9.7789999999999999</v>
      </c>
      <c r="M94" s="104">
        <v>27.829000000000001</v>
      </c>
      <c r="N94" s="105">
        <v>22.466999999999999</v>
      </c>
    </row>
    <row r="95" spans="1:14" ht="15.75" thickBot="1">
      <c r="A95" s="94"/>
      <c r="B95" s="22"/>
      <c r="C95" s="8"/>
      <c r="D95" s="26"/>
      <c r="E95" s="27"/>
      <c r="F95" s="27"/>
      <c r="G95" s="27"/>
      <c r="H95" s="28"/>
      <c r="I95" s="27"/>
      <c r="J95" s="28"/>
      <c r="K95" s="61"/>
      <c r="L95" s="89"/>
      <c r="M95" s="90"/>
      <c r="N95" s="91"/>
    </row>
    <row r="96" spans="1:14">
      <c r="A96" s="92"/>
      <c r="B96" s="31"/>
      <c r="C96" s="1"/>
      <c r="D96" s="32"/>
      <c r="E96" s="33"/>
      <c r="F96" s="33"/>
      <c r="G96" s="33"/>
      <c r="H96" s="34"/>
      <c r="I96" s="33"/>
      <c r="J96" s="34"/>
      <c r="K96" s="34"/>
      <c r="L96" s="93"/>
      <c r="M96" s="93"/>
      <c r="N96" s="93"/>
    </row>
    <row r="97" spans="1:14">
      <c r="A97" s="92"/>
      <c r="B97" s="31"/>
      <c r="C97" s="1"/>
      <c r="D97" s="32"/>
      <c r="E97" s="33"/>
      <c r="F97" s="33"/>
      <c r="G97" s="33"/>
      <c r="H97" s="34"/>
      <c r="I97" s="33"/>
      <c r="J97" s="34"/>
      <c r="K97" s="34"/>
      <c r="L97" s="93"/>
      <c r="M97" s="93"/>
      <c r="N97" s="93"/>
    </row>
    <row r="98" spans="1:14" ht="16.5" thickBot="1">
      <c r="A98" s="71" t="s">
        <v>55</v>
      </c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3"/>
      <c r="M98" s="73"/>
      <c r="N98" s="73"/>
    </row>
    <row r="99" spans="1:14">
      <c r="A99" s="74" t="s">
        <v>73</v>
      </c>
      <c r="B99" s="20" t="s">
        <v>48</v>
      </c>
      <c r="C99" s="10" t="s">
        <v>74</v>
      </c>
      <c r="D99" s="10" t="s">
        <v>75</v>
      </c>
      <c r="E99" s="9" t="s">
        <v>76</v>
      </c>
      <c r="F99" s="10" t="s">
        <v>77</v>
      </c>
      <c r="G99" s="9" t="s">
        <v>78</v>
      </c>
      <c r="H99" s="10" t="s">
        <v>79</v>
      </c>
      <c r="I99" s="10" t="s">
        <v>80</v>
      </c>
      <c r="J99" s="10" t="s">
        <v>81</v>
      </c>
      <c r="K99" s="55" t="s">
        <v>65</v>
      </c>
      <c r="L99" s="62" t="s">
        <v>56</v>
      </c>
      <c r="M99" s="75"/>
      <c r="N99" s="76"/>
    </row>
    <row r="100" spans="1:14">
      <c r="A100" s="77" t="s">
        <v>0</v>
      </c>
      <c r="B100" s="1" t="s">
        <v>1</v>
      </c>
      <c r="C100" s="12" t="s">
        <v>2</v>
      </c>
      <c r="D100" s="12" t="s">
        <v>2</v>
      </c>
      <c r="E100" s="11" t="s">
        <v>2</v>
      </c>
      <c r="F100" s="12" t="s">
        <v>2</v>
      </c>
      <c r="G100" s="11" t="s">
        <v>2</v>
      </c>
      <c r="H100" s="12" t="s">
        <v>2</v>
      </c>
      <c r="I100" s="12" t="s">
        <v>2</v>
      </c>
      <c r="J100" s="12" t="s">
        <v>3</v>
      </c>
      <c r="K100" s="56" t="s">
        <v>66</v>
      </c>
      <c r="L100" s="63" t="s">
        <v>4</v>
      </c>
      <c r="M100" s="18" t="s">
        <v>5</v>
      </c>
      <c r="N100" s="19" t="s">
        <v>6</v>
      </c>
    </row>
    <row r="101" spans="1:14" ht="15.75" thickBot="1">
      <c r="A101" s="78" t="s">
        <v>1</v>
      </c>
      <c r="B101" s="21"/>
      <c r="C101" s="14"/>
      <c r="D101" s="14"/>
      <c r="E101" s="13"/>
      <c r="F101" s="14"/>
      <c r="G101" s="13"/>
      <c r="H101" s="14"/>
      <c r="I101" s="14"/>
      <c r="J101" s="14"/>
      <c r="K101" s="57"/>
      <c r="L101" s="64" t="s">
        <v>7</v>
      </c>
      <c r="M101" s="79" t="s">
        <v>8</v>
      </c>
      <c r="N101" s="80" t="s">
        <v>9</v>
      </c>
    </row>
    <row r="102" spans="1:14">
      <c r="A102" s="81">
        <v>122058</v>
      </c>
      <c r="B102" s="44" t="s">
        <v>41</v>
      </c>
      <c r="C102" s="24">
        <v>100000</v>
      </c>
      <c r="D102" s="23">
        <v>8000</v>
      </c>
      <c r="E102" s="24">
        <v>6539</v>
      </c>
      <c r="F102" s="24">
        <v>440</v>
      </c>
      <c r="G102" s="24">
        <v>100.6</v>
      </c>
      <c r="H102" s="25">
        <v>47800.046576618537</v>
      </c>
      <c r="I102" s="24">
        <v>132946</v>
      </c>
      <c r="J102" s="25">
        <v>295825.64657661854</v>
      </c>
      <c r="K102" s="58">
        <v>7</v>
      </c>
      <c r="L102" s="82">
        <v>41.176000000000002</v>
      </c>
      <c r="M102" s="83">
        <v>31.369</v>
      </c>
      <c r="N102" s="84">
        <v>42.423000000000002</v>
      </c>
    </row>
    <row r="103" spans="1:14">
      <c r="A103" s="85">
        <v>122059</v>
      </c>
      <c r="B103" s="16" t="s">
        <v>42</v>
      </c>
      <c r="C103" s="5">
        <v>100000</v>
      </c>
      <c r="D103" s="4">
        <v>8400</v>
      </c>
      <c r="E103" s="5">
        <v>7694</v>
      </c>
      <c r="F103" s="5">
        <v>340</v>
      </c>
      <c r="G103" s="5">
        <v>91.5</v>
      </c>
      <c r="H103" s="7">
        <v>42956.078248719139</v>
      </c>
      <c r="I103" s="5">
        <v>145737</v>
      </c>
      <c r="J103" s="7">
        <v>305218.5782487191</v>
      </c>
      <c r="K103" s="58">
        <v>7</v>
      </c>
      <c r="L103" s="86">
        <v>43.234999999999999</v>
      </c>
      <c r="M103" s="87">
        <v>38.96</v>
      </c>
      <c r="N103" s="88">
        <v>38.124000000000002</v>
      </c>
    </row>
    <row r="104" spans="1:14">
      <c r="A104" s="85">
        <v>122060</v>
      </c>
      <c r="B104" s="16" t="s">
        <v>43</v>
      </c>
      <c r="C104" s="5">
        <v>100000</v>
      </c>
      <c r="D104" s="4">
        <v>8200</v>
      </c>
      <c r="E104" s="5">
        <v>7196</v>
      </c>
      <c r="F104" s="5">
        <v>360</v>
      </c>
      <c r="G104" s="5">
        <v>55</v>
      </c>
      <c r="H104" s="7">
        <v>46868.514205868654</v>
      </c>
      <c r="I104" s="5">
        <v>132946</v>
      </c>
      <c r="J104" s="7">
        <v>295625.51420586865</v>
      </c>
      <c r="K104" s="58">
        <v>7</v>
      </c>
      <c r="L104" s="86">
        <v>42.206000000000003</v>
      </c>
      <c r="M104" s="87">
        <v>35.92</v>
      </c>
      <c r="N104" s="88">
        <v>41.595999999999997</v>
      </c>
    </row>
    <row r="105" spans="1:14">
      <c r="A105" s="85">
        <v>122001</v>
      </c>
      <c r="B105" s="3" t="s">
        <v>44</v>
      </c>
      <c r="C105" s="2">
        <v>100000</v>
      </c>
      <c r="D105" s="4">
        <v>7100</v>
      </c>
      <c r="E105" s="5">
        <v>10716</v>
      </c>
      <c r="F105" s="5">
        <v>360</v>
      </c>
      <c r="G105" s="5">
        <v>96</v>
      </c>
      <c r="H105" s="7">
        <v>35282.316410495267</v>
      </c>
      <c r="I105" s="5">
        <v>159556</v>
      </c>
      <c r="J105" s="7">
        <v>313110.31641049526</v>
      </c>
      <c r="K105" s="58">
        <v>7</v>
      </c>
      <c r="L105" s="86">
        <v>36.543999999999997</v>
      </c>
      <c r="M105" s="87">
        <v>50.069000000000003</v>
      </c>
      <c r="N105" s="88">
        <v>31.312999999999999</v>
      </c>
    </row>
    <row r="106" spans="1:14">
      <c r="A106" s="85" t="s">
        <v>50</v>
      </c>
      <c r="B106" s="3"/>
      <c r="C106" s="41">
        <f>(C102+C103+C104+C105)/4</f>
        <v>100000</v>
      </c>
      <c r="D106" s="42">
        <f t="shared" ref="D106:I106" si="11">(D102+D103+D104+D105)/4</f>
        <v>7925</v>
      </c>
      <c r="E106" s="43">
        <f t="shared" si="11"/>
        <v>8036.25</v>
      </c>
      <c r="F106" s="41">
        <f t="shared" si="11"/>
        <v>375</v>
      </c>
      <c r="G106" s="45">
        <f t="shared" si="11"/>
        <v>85.775000000000006</v>
      </c>
      <c r="H106" s="43">
        <f t="shared" si="11"/>
        <v>43226.738860425394</v>
      </c>
      <c r="I106" s="43">
        <f t="shared" si="11"/>
        <v>142796.25</v>
      </c>
      <c r="J106" s="7">
        <v>302445</v>
      </c>
      <c r="K106" s="58">
        <v>7</v>
      </c>
      <c r="L106" s="65">
        <v>40.799999999999997</v>
      </c>
      <c r="M106" s="29">
        <v>42.9</v>
      </c>
      <c r="N106" s="30">
        <v>38.299999999999997</v>
      </c>
    </row>
    <row r="107" spans="1:14" ht="15.75" thickBot="1">
      <c r="A107" s="94"/>
      <c r="B107" s="22" t="s">
        <v>64</v>
      </c>
      <c r="C107" s="8"/>
      <c r="D107" s="26">
        <v>7900</v>
      </c>
      <c r="E107" s="27"/>
      <c r="F107" s="27"/>
      <c r="G107" s="27"/>
      <c r="H107" s="28"/>
      <c r="I107" s="27"/>
      <c r="J107" s="28">
        <v>287890</v>
      </c>
      <c r="K107" s="61"/>
      <c r="L107" s="89"/>
      <c r="M107" s="90"/>
      <c r="N107" s="91"/>
    </row>
    <row r="108" spans="1:14">
      <c r="A108" s="92"/>
      <c r="B108" s="31"/>
      <c r="C108" s="1"/>
      <c r="D108" s="32"/>
      <c r="E108" s="33"/>
      <c r="F108" s="33"/>
      <c r="G108" s="33"/>
      <c r="H108" s="34"/>
      <c r="I108" s="33"/>
      <c r="J108" s="34"/>
      <c r="K108" s="34"/>
      <c r="L108" s="93"/>
      <c r="M108" s="93"/>
      <c r="N108" s="93"/>
    </row>
    <row r="109" spans="1:14">
      <c r="A109" s="92"/>
      <c r="B109" s="31"/>
      <c r="C109" s="1"/>
      <c r="D109" s="32"/>
      <c r="E109" s="33"/>
      <c r="F109" s="33"/>
      <c r="G109" s="33"/>
      <c r="H109" s="34"/>
      <c r="I109" s="33"/>
      <c r="J109" s="34"/>
      <c r="K109" s="34"/>
      <c r="L109" s="93"/>
      <c r="M109" s="93"/>
      <c r="N109" s="93"/>
    </row>
    <row r="110" spans="1:14" ht="16.5" thickBot="1">
      <c r="A110" s="71" t="s">
        <v>51</v>
      </c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3"/>
      <c r="M110" s="73"/>
      <c r="N110" s="73"/>
    </row>
    <row r="111" spans="1:14">
      <c r="A111" s="74" t="s">
        <v>73</v>
      </c>
      <c r="B111" s="20" t="s">
        <v>48</v>
      </c>
      <c r="C111" s="10" t="s">
        <v>74</v>
      </c>
      <c r="D111" s="10" t="s">
        <v>75</v>
      </c>
      <c r="E111" s="9" t="s">
        <v>76</v>
      </c>
      <c r="F111" s="10" t="s">
        <v>77</v>
      </c>
      <c r="G111" s="9" t="s">
        <v>78</v>
      </c>
      <c r="H111" s="10" t="s">
        <v>79</v>
      </c>
      <c r="I111" s="10" t="s">
        <v>80</v>
      </c>
      <c r="J111" s="10" t="s">
        <v>81</v>
      </c>
      <c r="K111" s="55" t="s">
        <v>65</v>
      </c>
      <c r="L111" s="62" t="s">
        <v>56</v>
      </c>
      <c r="M111" s="75"/>
      <c r="N111" s="76"/>
    </row>
    <row r="112" spans="1:14">
      <c r="A112" s="77" t="s">
        <v>0</v>
      </c>
      <c r="B112" s="1" t="s">
        <v>1</v>
      </c>
      <c r="C112" s="12" t="s">
        <v>2</v>
      </c>
      <c r="D112" s="12" t="s">
        <v>2</v>
      </c>
      <c r="E112" s="11" t="s">
        <v>2</v>
      </c>
      <c r="F112" s="12" t="s">
        <v>2</v>
      </c>
      <c r="G112" s="11" t="s">
        <v>2</v>
      </c>
      <c r="H112" s="12" t="s">
        <v>2</v>
      </c>
      <c r="I112" s="12" t="s">
        <v>2</v>
      </c>
      <c r="J112" s="12" t="s">
        <v>3</v>
      </c>
      <c r="K112" s="56" t="s">
        <v>66</v>
      </c>
      <c r="L112" s="63" t="s">
        <v>4</v>
      </c>
      <c r="M112" s="18" t="s">
        <v>5</v>
      </c>
      <c r="N112" s="19" t="s">
        <v>6</v>
      </c>
    </row>
    <row r="113" spans="1:14" ht="15.75" thickBot="1">
      <c r="A113" s="78" t="s">
        <v>1</v>
      </c>
      <c r="B113" s="21"/>
      <c r="C113" s="14"/>
      <c r="D113" s="14"/>
      <c r="E113" s="13"/>
      <c r="F113" s="14"/>
      <c r="G113" s="13"/>
      <c r="H113" s="14"/>
      <c r="I113" s="14"/>
      <c r="J113" s="14"/>
      <c r="K113" s="57"/>
      <c r="L113" s="64" t="s">
        <v>7</v>
      </c>
      <c r="M113" s="79" t="s">
        <v>8</v>
      </c>
      <c r="N113" s="80" t="s">
        <v>9</v>
      </c>
    </row>
    <row r="114" spans="1:14">
      <c r="A114" s="81">
        <v>122061</v>
      </c>
      <c r="B114" s="15" t="s">
        <v>45</v>
      </c>
      <c r="C114" s="6">
        <v>96000</v>
      </c>
      <c r="D114" s="23">
        <v>3500</v>
      </c>
      <c r="E114" s="24">
        <v>5093</v>
      </c>
      <c r="F114" s="24">
        <v>620</v>
      </c>
      <c r="G114" s="24">
        <v>36.6</v>
      </c>
      <c r="H114" s="25">
        <v>22609.330849247013</v>
      </c>
      <c r="I114" s="24">
        <v>141828</v>
      </c>
      <c r="J114" s="25">
        <v>269686.93084924703</v>
      </c>
      <c r="K114" s="58">
        <v>7</v>
      </c>
      <c r="L114" s="82">
        <v>18.015000000000001</v>
      </c>
      <c r="M114" s="83">
        <v>33.773000000000003</v>
      </c>
      <c r="N114" s="84">
        <v>20.065999999999999</v>
      </c>
    </row>
    <row r="115" spans="1:14">
      <c r="A115" s="85">
        <v>122062</v>
      </c>
      <c r="B115" s="3" t="s">
        <v>46</v>
      </c>
      <c r="C115" s="2">
        <v>100000</v>
      </c>
      <c r="D115" s="4">
        <v>3300</v>
      </c>
      <c r="E115" s="5">
        <v>9821</v>
      </c>
      <c r="F115" s="5">
        <v>240</v>
      </c>
      <c r="G115" s="5">
        <v>45.7</v>
      </c>
      <c r="H115" s="7">
        <v>27954.261760596186</v>
      </c>
      <c r="I115" s="5">
        <v>161329</v>
      </c>
      <c r="J115" s="7">
        <v>302689.9617605962</v>
      </c>
      <c r="K115" s="59">
        <v>7</v>
      </c>
      <c r="L115" s="86">
        <v>16.984999999999999</v>
      </c>
      <c r="M115" s="87">
        <v>46.811</v>
      </c>
      <c r="N115" s="88">
        <v>24.809000000000001</v>
      </c>
    </row>
    <row r="116" spans="1:14">
      <c r="A116" s="85">
        <v>122063</v>
      </c>
      <c r="B116" s="3" t="s">
        <v>47</v>
      </c>
      <c r="C116" s="2">
        <v>110000</v>
      </c>
      <c r="D116" s="4">
        <v>4000</v>
      </c>
      <c r="E116" s="5">
        <v>10708</v>
      </c>
      <c r="F116" s="5">
        <v>360</v>
      </c>
      <c r="G116" s="5">
        <v>54.9</v>
      </c>
      <c r="H116" s="7">
        <v>30717.807793820833</v>
      </c>
      <c r="I116" s="5">
        <v>159556</v>
      </c>
      <c r="J116" s="7">
        <v>315396.70779382082</v>
      </c>
      <c r="K116" s="59">
        <v>7</v>
      </c>
      <c r="L116" s="86">
        <v>20.588000000000001</v>
      </c>
      <c r="M116" s="87">
        <v>50.146999999999998</v>
      </c>
      <c r="N116" s="88">
        <v>27.262</v>
      </c>
    </row>
    <row r="117" spans="1:14">
      <c r="A117" s="95" t="s">
        <v>50</v>
      </c>
      <c r="B117" s="106"/>
      <c r="C117" s="36">
        <f>(C114+C115+C116)/3</f>
        <v>102000</v>
      </c>
      <c r="D117" s="37">
        <f t="shared" ref="D117:I117" si="12">(D114+D115+D116)/3</f>
        <v>3600</v>
      </c>
      <c r="E117" s="38">
        <f t="shared" si="12"/>
        <v>8540.6666666666661</v>
      </c>
      <c r="F117" s="38">
        <f t="shared" si="12"/>
        <v>406.66666666666669</v>
      </c>
      <c r="G117" s="38">
        <f t="shared" si="12"/>
        <v>45.733333333333341</v>
      </c>
      <c r="H117" s="38">
        <f t="shared" si="12"/>
        <v>27093.800134554676</v>
      </c>
      <c r="I117" s="38">
        <f t="shared" si="12"/>
        <v>154237.66666666666</v>
      </c>
      <c r="J117" s="46">
        <v>295925</v>
      </c>
      <c r="K117" s="69">
        <v>7</v>
      </c>
      <c r="L117" s="65">
        <v>18.5</v>
      </c>
      <c r="M117" s="29">
        <v>43.5</v>
      </c>
      <c r="N117" s="30">
        <v>24</v>
      </c>
    </row>
    <row r="118" spans="1:14" ht="15.75" thickBot="1">
      <c r="A118" s="107"/>
      <c r="B118" s="108" t="s">
        <v>63</v>
      </c>
      <c r="C118" s="108"/>
      <c r="D118" s="26">
        <v>8500</v>
      </c>
      <c r="E118" s="108"/>
      <c r="F118" s="108"/>
      <c r="G118" s="108"/>
      <c r="H118" s="108"/>
      <c r="I118" s="108"/>
      <c r="J118" s="47">
        <v>284588</v>
      </c>
      <c r="K118" s="70"/>
      <c r="L118" s="109"/>
      <c r="M118" s="110"/>
      <c r="N118" s="111"/>
    </row>
    <row r="119" spans="1:14">
      <c r="L119"/>
      <c r="M119"/>
      <c r="N119"/>
    </row>
  </sheetData>
  <phoneticPr fontId="15" type="noConversion"/>
  <pageMargins left="0.71" right="0.71" top="0.75000000000000011" bottom="0.75000000000000011" header="0.31" footer="0.31"/>
  <headerFooter>
    <oddHeader>&amp;L&amp;"Calibri,Italic"&amp;10Geo-Processors Pty Limited&amp;R&amp;"Calibri,Italic"&amp;10Commercial-in-Confidence</oddHeader>
    <oddFooter>&amp;L&amp;"Calibri,Italic"&amp;8RJU/Inciative Recovery Rates for Batch 1 Samples/KC Brines/GEO-300610/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3:S58"/>
  <sheetViews>
    <sheetView showGridLines="0" zoomScale="150" zoomScaleNormal="90" zoomScalePageLayoutView="90" workbookViewId="0">
      <selection activeCell="F37" sqref="F37"/>
    </sheetView>
  </sheetViews>
  <sheetFormatPr defaultColWidth="8.85546875" defaultRowHeight="15"/>
  <cols>
    <col min="8" max="8" width="4.140625" customWidth="1"/>
    <col min="9" max="9" width="1.85546875" customWidth="1"/>
  </cols>
  <sheetData>
    <row r="3" spans="1:19" s="51" customFormat="1" ht="15.75">
      <c r="A3" s="54" t="s">
        <v>57</v>
      </c>
    </row>
    <row r="4" spans="1:19" s="51" customFormat="1" ht="14.25"/>
    <row r="5" spans="1:19" s="51" customFormat="1" ht="14.25"/>
    <row r="6" spans="1:19" s="51" customFormat="1" ht="14.25"/>
    <row r="7" spans="1:19" s="51" customFormat="1" ht="14.25"/>
    <row r="8" spans="1:19" s="51" customFormat="1" ht="14.25">
      <c r="A8" s="50"/>
      <c r="B8" s="50"/>
      <c r="C8" s="50"/>
      <c r="D8" s="50"/>
      <c r="E8" s="50"/>
      <c r="G8" s="52"/>
    </row>
    <row r="9" spans="1:19" s="51" customFormat="1" ht="14.25">
      <c r="A9" s="50"/>
      <c r="B9" s="50"/>
      <c r="C9" s="50"/>
      <c r="D9" s="50"/>
      <c r="E9" s="50"/>
    </row>
    <row r="10" spans="1:19" s="51" customFormat="1" ht="14.25">
      <c r="A10" s="50"/>
      <c r="B10" s="50"/>
      <c r="C10" s="50"/>
      <c r="D10" s="50"/>
      <c r="E10" s="50"/>
    </row>
    <row r="11" spans="1:19" s="51" customFormat="1" ht="14.25">
      <c r="A11" s="50"/>
      <c r="B11" s="50"/>
      <c r="C11" s="50"/>
      <c r="D11" s="50"/>
      <c r="E11" s="50"/>
      <c r="G11" s="50"/>
      <c r="H11" s="50"/>
      <c r="I11" s="50"/>
      <c r="J11" s="50"/>
    </row>
    <row r="12" spans="1:19" s="51" customFormat="1" ht="14.25">
      <c r="A12" s="50"/>
      <c r="B12" s="50"/>
      <c r="C12" s="50"/>
      <c r="D12" s="50"/>
      <c r="E12" s="50"/>
      <c r="G12" s="50"/>
      <c r="H12" s="50"/>
      <c r="I12" s="50"/>
      <c r="J12" s="50"/>
      <c r="R12" s="50"/>
      <c r="S12" s="50"/>
    </row>
    <row r="13" spans="1:19" s="51" customFormat="1" ht="14.25">
      <c r="A13" s="50"/>
      <c r="B13" s="50"/>
      <c r="C13" s="50"/>
      <c r="D13" s="50"/>
      <c r="E13" s="50"/>
      <c r="G13" s="50"/>
      <c r="H13" s="50"/>
      <c r="I13" s="50"/>
      <c r="J13" s="50"/>
      <c r="L13" s="50"/>
      <c r="M13" s="50"/>
      <c r="N13" s="50"/>
      <c r="O13" s="50"/>
      <c r="P13" s="50"/>
      <c r="Q13" s="50"/>
      <c r="R13" s="50"/>
      <c r="S13" s="50"/>
    </row>
    <row r="14" spans="1:19" s="51" customFormat="1" ht="14.25">
      <c r="A14" s="50"/>
      <c r="B14" s="50"/>
      <c r="C14" s="50"/>
      <c r="D14" s="50"/>
      <c r="E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</row>
    <row r="15" spans="1:19" s="51" customFormat="1" ht="14.25">
      <c r="A15" s="50"/>
      <c r="B15" s="50"/>
      <c r="C15" s="50"/>
      <c r="D15" s="50"/>
      <c r="E15" s="50"/>
      <c r="G15" s="50"/>
      <c r="H15" s="50"/>
      <c r="I15" s="50"/>
      <c r="J15" s="50"/>
      <c r="L15" s="50"/>
      <c r="M15" s="50"/>
      <c r="N15" s="50"/>
      <c r="O15" s="50"/>
      <c r="P15" s="50"/>
      <c r="Q15" s="50"/>
    </row>
    <row r="16" spans="1:19" s="51" customFormat="1" ht="14.25">
      <c r="A16" s="50"/>
      <c r="B16" s="50"/>
      <c r="C16" s="50"/>
      <c r="D16" s="50"/>
      <c r="E16" s="50"/>
      <c r="G16" s="50"/>
      <c r="H16" s="50"/>
      <c r="I16" s="50"/>
      <c r="J16" s="50"/>
      <c r="L16" s="50"/>
      <c r="M16" s="50"/>
      <c r="N16" s="50"/>
      <c r="O16" s="50"/>
      <c r="P16" s="50"/>
      <c r="Q16" s="50"/>
    </row>
    <row r="17" spans="1:17" s="51" customFormat="1" ht="14.25">
      <c r="A17" s="50"/>
      <c r="B17" s="50"/>
      <c r="C17" s="50"/>
      <c r="D17" s="50"/>
      <c r="E17" s="50"/>
      <c r="G17" s="50"/>
      <c r="H17" s="50"/>
      <c r="I17" s="50"/>
      <c r="J17" s="50"/>
      <c r="L17" s="50"/>
      <c r="M17" s="50"/>
      <c r="N17" s="50"/>
      <c r="O17" s="50"/>
      <c r="P17" s="50"/>
      <c r="Q17" s="50"/>
    </row>
    <row r="18" spans="1:17" s="51" customFormat="1" ht="14.25">
      <c r="A18" s="50"/>
      <c r="B18" s="50"/>
      <c r="C18" s="50"/>
      <c r="D18" s="50"/>
      <c r="E18" s="50"/>
      <c r="G18" s="50"/>
      <c r="H18" s="50"/>
      <c r="I18" s="50"/>
      <c r="J18" s="50"/>
      <c r="L18" s="50"/>
      <c r="M18" s="50"/>
      <c r="N18" s="50"/>
      <c r="O18" s="50"/>
    </row>
    <row r="19" spans="1:17" s="51" customFormat="1" ht="14.25">
      <c r="A19" s="50"/>
      <c r="B19" s="50"/>
      <c r="C19" s="50"/>
      <c r="D19" s="50"/>
      <c r="E19" s="50"/>
      <c r="G19" s="50"/>
      <c r="H19" s="50"/>
      <c r="I19" s="50"/>
      <c r="J19" s="50"/>
      <c r="L19" s="50"/>
      <c r="M19" s="50"/>
      <c r="N19" s="50"/>
      <c r="O19" s="50"/>
    </row>
    <row r="20" spans="1:17" s="51" customFormat="1" ht="14.25">
      <c r="A20" s="50"/>
      <c r="B20" s="50"/>
      <c r="C20" s="50"/>
      <c r="D20" s="50"/>
      <c r="E20" s="50"/>
      <c r="G20" s="50"/>
      <c r="H20" s="50"/>
      <c r="I20" s="50"/>
      <c r="J20" s="50"/>
      <c r="L20" s="50"/>
      <c r="M20" s="50"/>
      <c r="N20" s="50"/>
      <c r="O20" s="50"/>
    </row>
    <row r="21" spans="1:17" s="51" customFormat="1" ht="14.25">
      <c r="A21" s="50"/>
      <c r="B21" s="50"/>
      <c r="C21" s="50"/>
      <c r="D21" s="50"/>
      <c r="E21" s="50"/>
      <c r="L21" s="50"/>
      <c r="M21" s="50"/>
      <c r="N21" s="50"/>
      <c r="O21" s="50"/>
    </row>
    <row r="22" spans="1:17" s="51" customFormat="1" ht="14.25">
      <c r="A22" s="50"/>
      <c r="B22" s="50"/>
      <c r="C22" s="50"/>
      <c r="D22" s="50"/>
      <c r="E22" s="50"/>
      <c r="G22" s="52"/>
      <c r="L22" s="50"/>
      <c r="M22" s="50"/>
      <c r="N22" s="50"/>
      <c r="O22" s="50"/>
    </row>
    <row r="23" spans="1:17" s="51" customFormat="1" ht="14.25">
      <c r="G23" s="52"/>
    </row>
    <row r="24" spans="1:17" s="51" customFormat="1" ht="14.25">
      <c r="G24" s="52"/>
    </row>
    <row r="25" spans="1:17" s="51" customFormat="1" ht="14.25"/>
    <row r="26" spans="1:17" s="51" customFormat="1" ht="14.25"/>
    <row r="27" spans="1:17" s="51" customFormat="1" ht="14.25"/>
    <row r="28" spans="1:17" s="51" customFormat="1" ht="14.25"/>
    <row r="29" spans="1:17" s="51" customFormat="1" ht="14.25"/>
    <row r="30" spans="1:17" s="51" customFormat="1" ht="14.25"/>
    <row r="31" spans="1:17" s="51" customFormat="1" ht="14.25"/>
    <row r="32" spans="1:17" s="51" customFormat="1" ht="14.25"/>
    <row r="33" s="51" customFormat="1" ht="14.25"/>
    <row r="34" s="51" customFormat="1" ht="14.25"/>
    <row r="35" s="51" customFormat="1" ht="14.25"/>
    <row r="36" s="51" customFormat="1" ht="14.25"/>
    <row r="37" s="51" customFormat="1" ht="14.25"/>
    <row r="38" s="51" customFormat="1" ht="14.25"/>
    <row r="39" s="51" customFormat="1" ht="14.25"/>
    <row r="40" s="51" customFormat="1" ht="14.25"/>
    <row r="41" s="51" customFormat="1" ht="14.25"/>
    <row r="42" s="51" customFormat="1" ht="14.25"/>
    <row r="43" s="51" customFormat="1" ht="14.25"/>
    <row r="44" s="51" customFormat="1" ht="14.25"/>
    <row r="45" s="51" customFormat="1" ht="14.25"/>
    <row r="46" s="51" customFormat="1" ht="14.25"/>
    <row r="47" s="51" customFormat="1" ht="14.25"/>
    <row r="48" s="51" customFormat="1" ht="14.25"/>
    <row r="49" s="51" customFormat="1" ht="14.25"/>
    <row r="50" s="51" customFormat="1" ht="14.25"/>
    <row r="51" s="51" customFormat="1" ht="14.25"/>
    <row r="52" s="51" customFormat="1" ht="14.25"/>
    <row r="53" s="51" customFormat="1" ht="14.25"/>
    <row r="54" s="51" customFormat="1" ht="14.25"/>
    <row r="55" s="51" customFormat="1" ht="14.25"/>
    <row r="56" s="51" customFormat="1" ht="14.25"/>
    <row r="57" s="51" customFormat="1" ht="14.25"/>
    <row r="58" s="51" customFormat="1" ht="14.25"/>
  </sheetData>
  <phoneticPr fontId="15" type="noConversion"/>
  <pageMargins left="0.71" right="0.71" top="0.75000000000000011" bottom="0.75000000000000011" header="0.31" footer="0.31"/>
  <headerFooter>
    <oddHeader>&amp;LGeo-Processors Pty Limited&amp;RCommercial-in-Confidence</oddHeader>
  </headerFooter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Indicative Product Recoveries</vt:lpstr>
      <vt:lpstr>Treatment Options-PFDs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</dc:creator>
  <cp:lastModifiedBy>ndoyle</cp:lastModifiedBy>
  <cp:lastPrinted>2010-06-30T09:25:07Z</cp:lastPrinted>
  <dcterms:created xsi:type="dcterms:W3CDTF">2010-06-17T03:25:13Z</dcterms:created>
  <dcterms:modified xsi:type="dcterms:W3CDTF">2010-11-05T06:07:13Z</dcterms:modified>
</cp:coreProperties>
</file>